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ena\Desktop\"/>
    </mc:Choice>
  </mc:AlternateContent>
  <bookViews>
    <workbookView xWindow="0" yWindow="0" windowWidth="28800" windowHeight="12435"/>
  </bookViews>
  <sheets>
    <sheet name="Jan" sheetId="1" r:id="rId1"/>
    <sheet name="Normdefizite 2014" sheetId="4" r:id="rId2"/>
  </sheets>
  <definedNames>
    <definedName name="Bezeichnung">'Normdefizite 2014'!$A$4:$A$11</definedName>
    <definedName name="_xlnm.Print_Area" localSheetId="0">Jan!$A$1:$V$108</definedName>
    <definedName name="_xlnm.Print_Area" localSheetId="1">'Normdefizite 2014'!$A$1:$E$11</definedName>
    <definedName name="_xlnm.Print_Titles" localSheetId="0">Jan!$6:$6</definedName>
  </definedNames>
  <calcPr calcId="152511"/>
</workbook>
</file>

<file path=xl/calcChain.xml><?xml version="1.0" encoding="utf-8"?>
<calcChain xmlns="http://schemas.openxmlformats.org/spreadsheetml/2006/main">
  <c r="T10" i="1" l="1"/>
  <c r="V10" i="1" s="1"/>
  <c r="U10" i="1"/>
  <c r="W10" i="1"/>
  <c r="T11" i="1"/>
  <c r="U11" i="1"/>
  <c r="W11" i="1" s="1"/>
  <c r="V11" i="1"/>
  <c r="T12" i="1"/>
  <c r="U12" i="1"/>
  <c r="V12" i="1"/>
  <c r="W12" i="1"/>
  <c r="T13" i="1"/>
  <c r="U13" i="1"/>
  <c r="W13" i="1" s="1"/>
  <c r="V13" i="1"/>
  <c r="T14" i="1"/>
  <c r="U14" i="1"/>
  <c r="V14" i="1"/>
  <c r="W14" i="1"/>
  <c r="T15" i="1"/>
  <c r="U15" i="1"/>
  <c r="W15" i="1" s="1"/>
  <c r="V15" i="1"/>
  <c r="T16" i="1"/>
  <c r="U16" i="1"/>
  <c r="V16" i="1"/>
  <c r="W16" i="1"/>
  <c r="T17" i="1"/>
  <c r="U17" i="1"/>
  <c r="W17" i="1" s="1"/>
  <c r="V17" i="1"/>
  <c r="T18" i="1"/>
  <c r="U18" i="1"/>
  <c r="V18" i="1"/>
  <c r="W18" i="1"/>
  <c r="T19" i="1"/>
  <c r="U19" i="1"/>
  <c r="W19" i="1" s="1"/>
  <c r="V19" i="1"/>
  <c r="T20" i="1"/>
  <c r="U20" i="1"/>
  <c r="V20" i="1"/>
  <c r="W20" i="1"/>
  <c r="T21" i="1"/>
  <c r="U21" i="1"/>
  <c r="W21" i="1" s="1"/>
  <c r="V21" i="1"/>
  <c r="T22" i="1"/>
  <c r="U22" i="1"/>
  <c r="V22" i="1"/>
  <c r="W22" i="1"/>
  <c r="T23" i="1"/>
  <c r="U23" i="1"/>
  <c r="W23" i="1" s="1"/>
  <c r="V23" i="1"/>
  <c r="T24" i="1"/>
  <c r="U24" i="1"/>
  <c r="V24" i="1"/>
  <c r="W24" i="1"/>
  <c r="T25" i="1"/>
  <c r="U25" i="1"/>
  <c r="W25" i="1" s="1"/>
  <c r="V25" i="1"/>
  <c r="T26" i="1"/>
  <c r="U26" i="1"/>
  <c r="V26" i="1"/>
  <c r="W26" i="1"/>
  <c r="T27" i="1"/>
  <c r="U27" i="1"/>
  <c r="W27" i="1" s="1"/>
  <c r="V27" i="1"/>
  <c r="T28" i="1"/>
  <c r="U28" i="1"/>
  <c r="V28" i="1"/>
  <c r="W28" i="1"/>
  <c r="T29" i="1"/>
  <c r="U29" i="1"/>
  <c r="W29" i="1" s="1"/>
  <c r="V29" i="1"/>
  <c r="T30" i="1"/>
  <c r="U30" i="1"/>
  <c r="V30" i="1"/>
  <c r="W30" i="1"/>
  <c r="T31" i="1"/>
  <c r="U31" i="1"/>
  <c r="W31" i="1" s="1"/>
  <c r="V31" i="1"/>
  <c r="T32" i="1"/>
  <c r="U32" i="1"/>
  <c r="V32" i="1"/>
  <c r="W32" i="1"/>
  <c r="T33" i="1"/>
  <c r="U33" i="1"/>
  <c r="W33" i="1" s="1"/>
  <c r="V33" i="1"/>
  <c r="T34" i="1"/>
  <c r="U34" i="1"/>
  <c r="V34" i="1"/>
  <c r="W34" i="1"/>
  <c r="T35" i="1"/>
  <c r="U35" i="1"/>
  <c r="W35" i="1" s="1"/>
  <c r="V35" i="1"/>
  <c r="T36" i="1"/>
  <c r="U36" i="1"/>
  <c r="V36" i="1"/>
  <c r="W36" i="1"/>
  <c r="T37" i="1"/>
  <c r="U37" i="1"/>
  <c r="W37" i="1" s="1"/>
  <c r="V37" i="1"/>
  <c r="T38" i="1"/>
  <c r="U38" i="1"/>
  <c r="V38" i="1"/>
  <c r="W38" i="1"/>
  <c r="T39" i="1"/>
  <c r="U39" i="1"/>
  <c r="W39" i="1" s="1"/>
  <c r="V39" i="1"/>
  <c r="T40" i="1"/>
  <c r="U40" i="1"/>
  <c r="V40" i="1"/>
  <c r="W40" i="1"/>
  <c r="T41" i="1"/>
  <c r="U41" i="1"/>
  <c r="W41" i="1" s="1"/>
  <c r="V41" i="1"/>
  <c r="T42" i="1"/>
  <c r="U42" i="1"/>
  <c r="V42" i="1"/>
  <c r="W42" i="1"/>
  <c r="T43" i="1"/>
  <c r="U43" i="1"/>
  <c r="W43" i="1" s="1"/>
  <c r="V43" i="1"/>
  <c r="T44" i="1"/>
  <c r="U44" i="1"/>
  <c r="V44" i="1"/>
  <c r="W44" i="1"/>
  <c r="T45" i="1"/>
  <c r="U45" i="1"/>
  <c r="W45" i="1" s="1"/>
  <c r="V45" i="1"/>
  <c r="T46" i="1"/>
  <c r="U46" i="1"/>
  <c r="V46" i="1"/>
  <c r="W46" i="1"/>
  <c r="T47" i="1"/>
  <c r="U47" i="1"/>
  <c r="W47" i="1" s="1"/>
  <c r="V47" i="1"/>
  <c r="T48" i="1"/>
  <c r="U48" i="1"/>
  <c r="V48" i="1"/>
  <c r="W48" i="1"/>
  <c r="T49" i="1"/>
  <c r="U49" i="1"/>
  <c r="W49" i="1" s="1"/>
  <c r="V49" i="1"/>
  <c r="T50" i="1"/>
  <c r="U50" i="1"/>
  <c r="V50" i="1"/>
  <c r="W50" i="1"/>
  <c r="T51" i="1"/>
  <c r="U51" i="1"/>
  <c r="W51" i="1" s="1"/>
  <c r="V51" i="1"/>
  <c r="T52" i="1"/>
  <c r="U52" i="1"/>
  <c r="V52" i="1"/>
  <c r="W52" i="1"/>
  <c r="T53" i="1"/>
  <c r="U53" i="1"/>
  <c r="W53" i="1" s="1"/>
  <c r="V53" i="1"/>
  <c r="T54" i="1"/>
  <c r="U54" i="1"/>
  <c r="V54" i="1"/>
  <c r="W54" i="1"/>
  <c r="T55" i="1"/>
  <c r="U55" i="1"/>
  <c r="W55" i="1" s="1"/>
  <c r="V55" i="1"/>
  <c r="T56" i="1"/>
  <c r="U56" i="1"/>
  <c r="V56" i="1"/>
  <c r="W56" i="1"/>
  <c r="T57" i="1"/>
  <c r="U57" i="1"/>
  <c r="W57" i="1" s="1"/>
  <c r="V57" i="1"/>
  <c r="T58" i="1"/>
  <c r="U58" i="1"/>
  <c r="V58" i="1"/>
  <c r="W58" i="1"/>
  <c r="T59" i="1"/>
  <c r="U59" i="1"/>
  <c r="W59" i="1" s="1"/>
  <c r="V59" i="1"/>
  <c r="T60" i="1"/>
  <c r="U60" i="1"/>
  <c r="V60" i="1"/>
  <c r="W60" i="1"/>
  <c r="T61" i="1"/>
  <c r="U61" i="1"/>
  <c r="W61" i="1" s="1"/>
  <c r="V61" i="1"/>
  <c r="T62" i="1"/>
  <c r="U62" i="1"/>
  <c r="V62" i="1"/>
  <c r="W62" i="1"/>
  <c r="T63" i="1"/>
  <c r="U63" i="1"/>
  <c r="W63" i="1" s="1"/>
  <c r="V63" i="1"/>
  <c r="T64" i="1"/>
  <c r="U64" i="1"/>
  <c r="V64" i="1"/>
  <c r="W64" i="1"/>
  <c r="T65" i="1"/>
  <c r="U65" i="1"/>
  <c r="W65" i="1" s="1"/>
  <c r="V65" i="1"/>
  <c r="T66" i="1"/>
  <c r="U66" i="1"/>
  <c r="V66" i="1"/>
  <c r="W66" i="1"/>
  <c r="T67" i="1"/>
  <c r="U67" i="1"/>
  <c r="W67" i="1" s="1"/>
  <c r="V67" i="1"/>
  <c r="T68" i="1"/>
  <c r="U68" i="1"/>
  <c r="V68" i="1"/>
  <c r="W68" i="1"/>
  <c r="T69" i="1"/>
  <c r="U69" i="1"/>
  <c r="W69" i="1" s="1"/>
  <c r="V69" i="1"/>
  <c r="T70" i="1"/>
  <c r="U70" i="1"/>
  <c r="V70" i="1"/>
  <c r="W70" i="1"/>
  <c r="T71" i="1"/>
  <c r="U71" i="1"/>
  <c r="W71" i="1" s="1"/>
  <c r="V71" i="1"/>
  <c r="T72" i="1"/>
  <c r="U72" i="1"/>
  <c r="V72" i="1"/>
  <c r="W72" i="1"/>
  <c r="T73" i="1"/>
  <c r="U73" i="1"/>
  <c r="W73" i="1" s="1"/>
  <c r="V73" i="1"/>
  <c r="T74" i="1"/>
  <c r="U74" i="1"/>
  <c r="V74" i="1"/>
  <c r="W74" i="1"/>
  <c r="T75" i="1"/>
  <c r="U75" i="1"/>
  <c r="W75" i="1" s="1"/>
  <c r="V75" i="1"/>
  <c r="T76" i="1"/>
  <c r="U76" i="1"/>
  <c r="V76" i="1"/>
  <c r="W76" i="1"/>
  <c r="T77" i="1"/>
  <c r="U77" i="1"/>
  <c r="W77" i="1" s="1"/>
  <c r="V77" i="1"/>
  <c r="T78" i="1"/>
  <c r="U78" i="1"/>
  <c r="V78" i="1"/>
  <c r="W78" i="1"/>
  <c r="T79" i="1"/>
  <c r="U79" i="1"/>
  <c r="W79" i="1" s="1"/>
  <c r="V79" i="1"/>
  <c r="T80" i="1"/>
  <c r="U80" i="1"/>
  <c r="V80" i="1"/>
  <c r="W80" i="1"/>
  <c r="T81" i="1"/>
  <c r="U81" i="1"/>
  <c r="W81" i="1" s="1"/>
  <c r="V81" i="1"/>
  <c r="T82" i="1"/>
  <c r="U82" i="1"/>
  <c r="V82" i="1"/>
  <c r="W82" i="1"/>
  <c r="T83" i="1"/>
  <c r="U83" i="1"/>
  <c r="W83" i="1" s="1"/>
  <c r="V83" i="1"/>
  <c r="T84" i="1"/>
  <c r="U84" i="1"/>
  <c r="V84" i="1"/>
  <c r="W84" i="1"/>
  <c r="T85" i="1"/>
  <c r="U85" i="1"/>
  <c r="W85" i="1" s="1"/>
  <c r="V85" i="1"/>
  <c r="T86" i="1"/>
  <c r="U86" i="1"/>
  <c r="V86" i="1"/>
  <c r="W86" i="1"/>
  <c r="T87" i="1"/>
  <c r="U87" i="1"/>
  <c r="W87" i="1" s="1"/>
  <c r="V87" i="1"/>
  <c r="T88" i="1"/>
  <c r="U88" i="1"/>
  <c r="V88" i="1"/>
  <c r="W88" i="1"/>
  <c r="T89" i="1"/>
  <c r="U89" i="1"/>
  <c r="W89" i="1" s="1"/>
  <c r="V89" i="1"/>
  <c r="T90" i="1"/>
  <c r="U90" i="1"/>
  <c r="V90" i="1"/>
  <c r="W90" i="1"/>
  <c r="T91" i="1"/>
  <c r="U91" i="1"/>
  <c r="W91" i="1" s="1"/>
  <c r="V91" i="1"/>
  <c r="T92" i="1"/>
  <c r="U92" i="1"/>
  <c r="V92" i="1"/>
  <c r="W92" i="1"/>
  <c r="T93" i="1"/>
  <c r="U93" i="1"/>
  <c r="W93" i="1" s="1"/>
  <c r="V93" i="1"/>
  <c r="T94" i="1"/>
  <c r="U94" i="1"/>
  <c r="V94" i="1"/>
  <c r="W94" i="1"/>
  <c r="T95" i="1"/>
  <c r="U95" i="1"/>
  <c r="W95" i="1" s="1"/>
  <c r="V95" i="1"/>
  <c r="T96" i="1"/>
  <c r="U96" i="1"/>
  <c r="V96" i="1"/>
  <c r="W96" i="1"/>
  <c r="T97" i="1"/>
  <c r="U97" i="1"/>
  <c r="W97" i="1" s="1"/>
  <c r="V97" i="1"/>
  <c r="T98" i="1"/>
  <c r="U98" i="1"/>
  <c r="V98" i="1"/>
  <c r="W98" i="1"/>
  <c r="T99" i="1"/>
  <c r="U99" i="1"/>
  <c r="W99" i="1" s="1"/>
  <c r="V99" i="1"/>
  <c r="P10" i="1"/>
  <c r="Q10" i="1"/>
  <c r="P11" i="1"/>
  <c r="Q11" i="1"/>
  <c r="P12" i="1"/>
  <c r="Q12" i="1"/>
  <c r="P13" i="1"/>
  <c r="Q13" i="1"/>
  <c r="P14" i="1"/>
  <c r="Q14" i="1"/>
  <c r="P15" i="1"/>
  <c r="Q15" i="1"/>
  <c r="P16" i="1"/>
  <c r="Q16" i="1"/>
  <c r="P17" i="1"/>
  <c r="Q17" i="1"/>
  <c r="P18" i="1"/>
  <c r="Q18" i="1"/>
  <c r="P19" i="1"/>
  <c r="Q19" i="1"/>
  <c r="P20" i="1"/>
  <c r="Q20" i="1"/>
  <c r="P21" i="1"/>
  <c r="Q21" i="1"/>
  <c r="P22" i="1"/>
  <c r="Q22" i="1"/>
  <c r="P23" i="1"/>
  <c r="Q23" i="1"/>
  <c r="P24" i="1"/>
  <c r="Q24" i="1"/>
  <c r="P25" i="1"/>
  <c r="Q25" i="1"/>
  <c r="P26" i="1"/>
  <c r="Q26" i="1"/>
  <c r="P27" i="1"/>
  <c r="Q27" i="1"/>
  <c r="P28" i="1"/>
  <c r="Q28" i="1"/>
  <c r="P29" i="1"/>
  <c r="Q29" i="1"/>
  <c r="P30" i="1"/>
  <c r="Q30" i="1"/>
  <c r="P31" i="1"/>
  <c r="Q31" i="1"/>
  <c r="P32" i="1"/>
  <c r="Q32" i="1"/>
  <c r="P33" i="1"/>
  <c r="Q33" i="1"/>
  <c r="P34" i="1"/>
  <c r="Q34" i="1"/>
  <c r="P35" i="1"/>
  <c r="Q35" i="1"/>
  <c r="P36" i="1"/>
  <c r="Q36" i="1"/>
  <c r="P37" i="1"/>
  <c r="Q37" i="1"/>
  <c r="P38" i="1"/>
  <c r="Q38" i="1"/>
  <c r="P39" i="1"/>
  <c r="Q39" i="1"/>
  <c r="P40" i="1"/>
  <c r="Q40" i="1"/>
  <c r="P41" i="1"/>
  <c r="Q41" i="1"/>
  <c r="P42" i="1"/>
  <c r="Q42" i="1"/>
  <c r="P43" i="1"/>
  <c r="Q43" i="1"/>
  <c r="P44" i="1"/>
  <c r="Q44" i="1"/>
  <c r="P45" i="1"/>
  <c r="Q45" i="1"/>
  <c r="P46" i="1"/>
  <c r="Q46" i="1"/>
  <c r="P47" i="1"/>
  <c r="Q47" i="1"/>
  <c r="P48" i="1"/>
  <c r="Q48" i="1"/>
  <c r="P49" i="1"/>
  <c r="Q49" i="1"/>
  <c r="P50" i="1"/>
  <c r="Q50" i="1"/>
  <c r="P51" i="1"/>
  <c r="Q51" i="1"/>
  <c r="P52" i="1"/>
  <c r="Q52" i="1"/>
  <c r="P53" i="1"/>
  <c r="Q53" i="1"/>
  <c r="P54" i="1"/>
  <c r="Q54" i="1"/>
  <c r="P55" i="1"/>
  <c r="Q55" i="1"/>
  <c r="P56" i="1"/>
  <c r="Q56" i="1"/>
  <c r="P57" i="1"/>
  <c r="Q57" i="1"/>
  <c r="P58" i="1"/>
  <c r="Q58" i="1"/>
  <c r="P59" i="1"/>
  <c r="Q59" i="1"/>
  <c r="P60" i="1"/>
  <c r="Q60" i="1"/>
  <c r="P61" i="1"/>
  <c r="Q61" i="1"/>
  <c r="P62" i="1"/>
  <c r="Q62" i="1"/>
  <c r="P63" i="1"/>
  <c r="Q63" i="1"/>
  <c r="P64" i="1"/>
  <c r="Q64" i="1"/>
  <c r="P65" i="1"/>
  <c r="Q65" i="1"/>
  <c r="P66" i="1"/>
  <c r="Q66" i="1"/>
  <c r="P67" i="1"/>
  <c r="Q67" i="1"/>
  <c r="P68" i="1"/>
  <c r="Q68" i="1"/>
  <c r="P69" i="1"/>
  <c r="Q69" i="1"/>
  <c r="P70" i="1"/>
  <c r="Q70" i="1"/>
  <c r="P71" i="1"/>
  <c r="Q71" i="1"/>
  <c r="P72" i="1"/>
  <c r="Q72" i="1"/>
  <c r="P73" i="1"/>
  <c r="Q73" i="1"/>
  <c r="P74" i="1"/>
  <c r="Q74" i="1"/>
  <c r="P75" i="1"/>
  <c r="Q75" i="1"/>
  <c r="P76" i="1"/>
  <c r="Q76" i="1"/>
  <c r="P77" i="1"/>
  <c r="Q77" i="1"/>
  <c r="P78" i="1"/>
  <c r="Q78" i="1"/>
  <c r="P79" i="1"/>
  <c r="Q79" i="1"/>
  <c r="P80" i="1"/>
  <c r="Q80" i="1"/>
  <c r="P81" i="1"/>
  <c r="Q81" i="1"/>
  <c r="P82" i="1"/>
  <c r="Q82" i="1"/>
  <c r="P83" i="1"/>
  <c r="Q83" i="1"/>
  <c r="P84" i="1"/>
  <c r="Q84" i="1"/>
  <c r="P85" i="1"/>
  <c r="Q85" i="1"/>
  <c r="P86" i="1"/>
  <c r="Q86" i="1"/>
  <c r="P87" i="1"/>
  <c r="Q87" i="1"/>
  <c r="P88" i="1"/>
  <c r="Q88" i="1"/>
  <c r="P89" i="1"/>
  <c r="Q89" i="1"/>
  <c r="P90" i="1"/>
  <c r="Q90" i="1"/>
  <c r="P91" i="1"/>
  <c r="Q91" i="1"/>
  <c r="P92" i="1"/>
  <c r="Q92" i="1"/>
  <c r="P93" i="1"/>
  <c r="Q93" i="1"/>
  <c r="P94" i="1"/>
  <c r="Q94" i="1"/>
  <c r="P95" i="1"/>
  <c r="Q95" i="1"/>
  <c r="P96" i="1"/>
  <c r="Q96" i="1"/>
  <c r="P97" i="1"/>
  <c r="Q97" i="1"/>
  <c r="P98" i="1"/>
  <c r="Q98" i="1"/>
  <c r="P99" i="1"/>
  <c r="Q99" i="1"/>
  <c r="Z9" i="1"/>
  <c r="Z10" i="1"/>
  <c r="Z7" i="1"/>
  <c r="Z8" i="1"/>
  <c r="Y9" i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3" i="1"/>
  <c r="Y72" i="1"/>
  <c r="Y71" i="1"/>
  <c r="Y70" i="1"/>
  <c r="Y69" i="1"/>
  <c r="Y68" i="1"/>
  <c r="Y67" i="1"/>
  <c r="Y66" i="1"/>
  <c r="Y65" i="1"/>
  <c r="Y64" i="1"/>
  <c r="Y63" i="1"/>
  <c r="Y62" i="1"/>
  <c r="Y61" i="1"/>
  <c r="Y60" i="1"/>
  <c r="Y59" i="1"/>
  <c r="Y58" i="1"/>
  <c r="Y57" i="1"/>
  <c r="Y56" i="1"/>
  <c r="Y55" i="1"/>
  <c r="Y54" i="1"/>
  <c r="Y53" i="1"/>
  <c r="Y52" i="1"/>
  <c r="Y51" i="1"/>
  <c r="Y50" i="1"/>
  <c r="Y49" i="1"/>
  <c r="Y48" i="1"/>
  <c r="Y47" i="1"/>
  <c r="Y46" i="1"/>
  <c r="Y45" i="1"/>
  <c r="Y44" i="1"/>
  <c r="Y43" i="1"/>
  <c r="Y42" i="1"/>
  <c r="Y41" i="1"/>
  <c r="Y40" i="1"/>
  <c r="Y39" i="1"/>
  <c r="Y38" i="1"/>
  <c r="Y37" i="1"/>
  <c r="Y36" i="1"/>
  <c r="Y35" i="1"/>
  <c r="Y34" i="1"/>
  <c r="Y33" i="1"/>
  <c r="Y32" i="1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8" i="1"/>
  <c r="Y7" i="1"/>
  <c r="T9" i="1"/>
  <c r="T8" i="1"/>
  <c r="T7" i="1"/>
  <c r="V7" i="1" s="1"/>
  <c r="X8" i="1"/>
  <c r="U7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U9" i="1"/>
  <c r="V9" i="1"/>
  <c r="W9" i="1" s="1"/>
  <c r="V8" i="1"/>
  <c r="U8" i="1"/>
  <c r="U100" i="1" s="1"/>
  <c r="Q9" i="1"/>
  <c r="P9" i="1"/>
  <c r="N8" i="1"/>
  <c r="N9" i="1" s="1"/>
  <c r="M8" i="1"/>
  <c r="M9" i="1" s="1"/>
  <c r="K8" i="1"/>
  <c r="K9" i="1" s="1"/>
  <c r="I8" i="1"/>
  <c r="I9" i="1" s="1"/>
  <c r="B8" i="1"/>
  <c r="B9" i="1" s="1"/>
  <c r="A8" i="1"/>
  <c r="A9" i="1" s="1"/>
  <c r="X10" i="1"/>
  <c r="Q8" i="1"/>
  <c r="Q7" i="1"/>
  <c r="X9" i="1"/>
  <c r="X7" i="1"/>
  <c r="P7" i="1"/>
  <c r="P8" i="1"/>
  <c r="R100" i="1"/>
  <c r="W8" i="1" l="1"/>
  <c r="W7" i="1"/>
  <c r="W100" i="1" s="1"/>
  <c r="V100" i="1"/>
</calcChain>
</file>

<file path=xl/comments1.xml><?xml version="1.0" encoding="utf-8"?>
<comments xmlns="http://schemas.openxmlformats.org/spreadsheetml/2006/main">
  <authors>
    <author>sami1</author>
  </authors>
  <commentList>
    <comment ref="S6" authorId="0" shapeId="0">
      <text>
        <r>
          <rPr>
            <sz val="12"/>
            <color indexed="81"/>
            <rFont val="Arial"/>
            <family val="2"/>
          </rPr>
          <t>Ausgewiesene Kosten abzüglich Anteil Krankenversicherer (inkl. Patientenbeteiligung)
Der Abzug Patientenbeteiligung wird dem Patienten verrechnet und deshalb von den Kosten der Stadt abgezogen.</t>
        </r>
      </text>
    </comment>
  </commentList>
</comments>
</file>

<file path=xl/sharedStrings.xml><?xml version="1.0" encoding="utf-8"?>
<sst xmlns="http://schemas.openxmlformats.org/spreadsheetml/2006/main" count="86" uniqueCount="69">
  <si>
    <t>PLZ</t>
  </si>
  <si>
    <t>Ort</t>
  </si>
  <si>
    <t>Monat</t>
  </si>
  <si>
    <t>Jahr</t>
  </si>
  <si>
    <t>Name</t>
  </si>
  <si>
    <t>Neue AHV-Nr.</t>
  </si>
  <si>
    <t>Geburts-datum</t>
  </si>
  <si>
    <t>Vorname(n)</t>
  </si>
  <si>
    <t>Akut- / Übergangs-pflege</t>
  </si>
  <si>
    <t>Total</t>
  </si>
  <si>
    <t>Eingabefelder</t>
  </si>
  <si>
    <t>Muss Felder; kantonale Vorgabe</t>
  </si>
  <si>
    <t>berechnete Felder (schreibgeschützt)</t>
  </si>
  <si>
    <t>Muster</t>
  </si>
  <si>
    <t>Max</t>
  </si>
  <si>
    <t>756.6000.000.00</t>
  </si>
  <si>
    <t>Felder von Stadt Winterthur zur Überprüfung</t>
  </si>
  <si>
    <t>Test alles ausgefüllt ?</t>
  </si>
  <si>
    <t>Anteil Gemeinde Normdefizit</t>
  </si>
  <si>
    <t>Achtung Gültigkeit wurde hinterlegt</t>
  </si>
  <si>
    <t>Spitex</t>
  </si>
  <si>
    <t>Finanzkraftindex</t>
  </si>
  <si>
    <t>SB-Satz</t>
  </si>
  <si>
    <t>Mehrkosten Gemeinde</t>
  </si>
  <si>
    <t>Normkosten / Leist.std.</t>
  </si>
  <si>
    <t>Normdefizit / Leist.std.</t>
  </si>
  <si>
    <t>Beitrag Leistungs-bezüger</t>
  </si>
  <si>
    <t>Annahme: öff. Hand bezahlt 55% der Normkosten, Vesicherer = 45% (keine Eigenbeteiligung durch Leistungsbezüger)</t>
  </si>
  <si>
    <t>KLV-A</t>
  </si>
  <si>
    <t>KLV-B</t>
  </si>
  <si>
    <t>KLV-C</t>
  </si>
  <si>
    <t>N-KLV</t>
  </si>
  <si>
    <t>A&amp;Ü-A</t>
  </si>
  <si>
    <t>A&amp;Ü-B</t>
  </si>
  <si>
    <t>A&amp;Ü-C</t>
  </si>
  <si>
    <t>Pflege; Abklärung und Beratung</t>
  </si>
  <si>
    <t>Pflege; Untersuchung und Behandlung</t>
  </si>
  <si>
    <t>Pflege; Grundpflege</t>
  </si>
  <si>
    <t>Pflege; nicht pflegerische Spitex Leistungen</t>
  </si>
  <si>
    <t>Bezeichnung</t>
  </si>
  <si>
    <t>Bezeichnung 2</t>
  </si>
  <si>
    <t>Betriebs-Nummer (ZSR-Nr.)</t>
  </si>
  <si>
    <t>Name/Bezeichnung 
Spitex Organsiation</t>
  </si>
  <si>
    <t>Leistungsart</t>
  </si>
  <si>
    <t>T 7001.01</t>
  </si>
  <si>
    <t>Strasse</t>
  </si>
  <si>
    <t>Winterthur</t>
  </si>
  <si>
    <t>für Leistungserbringer mit Leistungsvereinbarung: ambulante Pflege / Spitex</t>
  </si>
  <si>
    <t xml:space="preserve">Spitexorganisation 1 </t>
  </si>
  <si>
    <t>Beitrag öffentl. 
Hand</t>
  </si>
  <si>
    <t>Nr.</t>
  </si>
  <si>
    <t>Lagerhausstrasse</t>
  </si>
  <si>
    <t>Anzahl verrechn. Stunden</t>
  </si>
  <si>
    <t>weitere Zeilen können eingeblendet werden</t>
  </si>
  <si>
    <t>Pflege; Abzug Patientenbeteiligung</t>
  </si>
  <si>
    <t>Beteiligung</t>
  </si>
  <si>
    <t xml:space="preserve"> * Ausgewiesene Kosten abzüglich Anteil Krankenversicherer (inklusive Patientenbeteiligung)</t>
  </si>
  <si>
    <t xml:space="preserve">   der Abzug Patientenbeteiligung (Fr. 8.- pro Tag) wird dem Patienten verrechnet und deshalb von den Kosten der Stadt abgezogen</t>
  </si>
  <si>
    <t>A&amp;Ü; Grundpflege</t>
  </si>
  <si>
    <t xml:space="preserve">A&amp;Ü; Untersuchung und Behandlung </t>
  </si>
  <si>
    <t>A&amp;Ü; Abklärung und Beratung</t>
  </si>
  <si>
    <t xml:space="preserve"> ** Normdefizit von 2011. Gemäss kant. Kreisschreiben vom 14.10.2011, Punkt 6 , legt die GD für die nicht pflegerischen Spitexleistungen kein Normdefizit mehr fest</t>
  </si>
  <si>
    <t>Vereinbarte Restkosten /Leist.std.*</t>
  </si>
  <si>
    <t xml:space="preserve">   Für Jugentliche unter 18 Jahren , in Fällen wo für eine/n Klient/in am gleichen Tag mehrere Leistungserbringer Pflegeleistungen erbringen sowie bei Klient/innen, </t>
  </si>
  <si>
    <t xml:space="preserve">   die über MV/IV/EO abgerechnet werden müssen etc., muss die Patientenbeteiligung von Fr. 8.- pro Tag nicht abgezogen werden.</t>
  </si>
  <si>
    <t>Normdefizit von 2011. Gemäss kant. Kreisschreiben vom 14.10.2011, Punkt 6 , legt die GD für die nicht pflegerischen Spitexleistungen kein Normdefizit mehr fest</t>
  </si>
  <si>
    <r>
      <t xml:space="preserve">Test HW = 38.8; </t>
    </r>
    <r>
      <rPr>
        <sz val="8"/>
        <rFont val="Arial"/>
        <family val="2"/>
      </rPr>
      <t>wenn &lt;0 =&gt; FALSCH</t>
    </r>
  </si>
  <si>
    <r>
      <t xml:space="preserve">Test Pabe = - 8; </t>
    </r>
    <r>
      <rPr>
        <sz val="8"/>
        <rFont val="Arial"/>
        <family val="2"/>
      </rPr>
      <t>wenn &lt;&gt;0 =&gt; FALSCH</t>
    </r>
  </si>
  <si>
    <t>Rechnungsstellung an die Stadt Winterthur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</si>
</sst>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b/>
      <sz val="10"/>
      <color indexed="10"/>
      <name val="Arial"/>
      <family val="2"/>
    </font>
    <font>
      <sz val="12"/>
      <color indexed="81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2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1" applyNumberFormat="0" applyAlignment="0" applyProtection="0"/>
    <xf numFmtId="0" fontId="7" fillId="20" borderId="2" applyNumberFormat="0" applyAlignment="0" applyProtection="0"/>
    <xf numFmtId="0" fontId="8" fillId="7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43" fontId="1" fillId="0" borderId="0" applyFont="0" applyFill="0" applyBorder="0" applyAlignment="0" applyProtection="0"/>
    <xf numFmtId="0" fontId="12" fillId="21" borderId="0" applyNumberFormat="0" applyBorder="0" applyAlignment="0" applyProtection="0"/>
    <xf numFmtId="0" fontId="13" fillId="22" borderId="4" applyNumberFormat="0" applyFont="0" applyAlignment="0" applyProtection="0"/>
    <xf numFmtId="0" fontId="14" fillId="3" borderId="0" applyNumberFormat="0" applyBorder="0" applyAlignment="0" applyProtection="0"/>
    <xf numFmtId="0" fontId="13" fillId="0" borderId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23" borderId="9" applyNumberFormat="0" applyAlignment="0" applyProtection="0"/>
  </cellStyleXfs>
  <cellXfs count="98">
    <xf numFmtId="0" fontId="0" fillId="0" borderId="0" xfId="0"/>
    <xf numFmtId="0" fontId="9" fillId="0" borderId="10" xfId="0" applyFont="1" applyBorder="1"/>
    <xf numFmtId="0" fontId="2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Fill="1"/>
    <xf numFmtId="0" fontId="0" fillId="0" borderId="0" xfId="0" quotePrefix="1" applyProtection="1"/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43" fontId="2" fillId="0" borderId="0" xfId="0" applyNumberFormat="1" applyFont="1" applyBorder="1"/>
    <xf numFmtId="0" fontId="24" fillId="0" borderId="0" xfId="0" applyFont="1"/>
    <xf numFmtId="0" fontId="0" fillId="0" borderId="0" xfId="0" quotePrefix="1"/>
    <xf numFmtId="0" fontId="25" fillId="0" borderId="0" xfId="0" applyFont="1"/>
    <xf numFmtId="0" fontId="23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24" borderId="11" xfId="0" applyFill="1" applyBorder="1" applyAlignment="1" applyProtection="1">
      <alignment horizontal="center"/>
      <protection locked="0"/>
    </xf>
    <xf numFmtId="0" fontId="0" fillId="24" borderId="12" xfId="0" applyFill="1" applyBorder="1" applyProtection="1">
      <protection locked="0"/>
    </xf>
    <xf numFmtId="0" fontId="0" fillId="24" borderId="12" xfId="0" applyFill="1" applyBorder="1" applyAlignment="1" applyProtection="1">
      <alignment horizontal="center"/>
      <protection locked="0"/>
    </xf>
    <xf numFmtId="0" fontId="0" fillId="24" borderId="0" xfId="0" applyFill="1" applyBorder="1" applyProtection="1">
      <protection locked="0"/>
    </xf>
    <xf numFmtId="14" fontId="0" fillId="24" borderId="12" xfId="0" applyNumberFormat="1" applyFill="1" applyBorder="1" applyAlignment="1" applyProtection="1">
      <alignment horizontal="center"/>
      <protection locked="0"/>
    </xf>
    <xf numFmtId="0" fontId="0" fillId="24" borderId="0" xfId="0" applyFill="1" applyBorder="1" applyAlignment="1" applyProtection="1">
      <alignment horizontal="center"/>
      <protection locked="0"/>
    </xf>
    <xf numFmtId="0" fontId="0" fillId="24" borderId="12" xfId="0" applyFill="1" applyBorder="1" applyAlignment="1" applyProtection="1">
      <alignment horizontal="left"/>
      <protection locked="0"/>
    </xf>
    <xf numFmtId="0" fontId="0" fillId="24" borderId="13" xfId="0" applyFill="1" applyBorder="1" applyAlignment="1" applyProtection="1">
      <alignment horizontal="center"/>
      <protection locked="0"/>
    </xf>
    <xf numFmtId="14" fontId="0" fillId="24" borderId="0" xfId="0" applyNumberFormat="1" applyFill="1" applyBorder="1" applyAlignment="1" applyProtection="1">
      <alignment horizontal="center"/>
      <protection locked="0"/>
    </xf>
    <xf numFmtId="0" fontId="0" fillId="24" borderId="0" xfId="0" applyFill="1" applyBorder="1" applyAlignment="1" applyProtection="1">
      <alignment horizontal="left"/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25" borderId="10" xfId="0" applyFill="1" applyBorder="1" applyProtection="1">
      <protection locked="0"/>
    </xf>
    <xf numFmtId="0" fontId="0" fillId="26" borderId="10" xfId="0" applyFill="1" applyBorder="1" applyProtection="1">
      <protection locked="0"/>
    </xf>
    <xf numFmtId="0" fontId="0" fillId="24" borderId="10" xfId="0" applyFill="1" applyBorder="1" applyProtection="1">
      <protection locked="0"/>
    </xf>
    <xf numFmtId="0" fontId="0" fillId="27" borderId="10" xfId="0" applyFill="1" applyBorder="1" applyProtection="1">
      <protection locked="0"/>
    </xf>
    <xf numFmtId="0" fontId="23" fillId="0" borderId="0" xfId="0" applyFo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2" fillId="25" borderId="10" xfId="0" applyFont="1" applyFill="1" applyBorder="1" applyAlignment="1" applyProtection="1">
      <alignment vertical="center" wrapText="1"/>
    </xf>
    <xf numFmtId="0" fontId="2" fillId="25" borderId="10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vertical="center" wrapText="1"/>
    </xf>
    <xf numFmtId="0" fontId="2" fillId="25" borderId="14" xfId="0" applyFont="1" applyFill="1" applyBorder="1" applyAlignment="1" applyProtection="1">
      <alignment horizontal="center" vertical="center" wrapText="1"/>
    </xf>
    <xf numFmtId="4" fontId="2" fillId="25" borderId="10" xfId="0" applyNumberFormat="1" applyFont="1" applyFill="1" applyBorder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2" fillId="0" borderId="15" xfId="0" applyFont="1" applyFill="1" applyBorder="1" applyAlignment="1" applyProtection="1">
      <alignment vertical="center" wrapText="1"/>
    </xf>
    <xf numFmtId="0" fontId="13" fillId="24" borderId="13" xfId="0" applyFont="1" applyFill="1" applyBorder="1" applyAlignment="1" applyProtection="1">
      <alignment horizontal="center"/>
      <protection locked="0"/>
    </xf>
    <xf numFmtId="0" fontId="13" fillId="24" borderId="0" xfId="0" applyFont="1" applyFill="1" applyBorder="1" applyProtection="1">
      <protection locked="0"/>
    </xf>
    <xf numFmtId="0" fontId="13" fillId="24" borderId="0" xfId="0" applyFont="1" applyFill="1" applyBorder="1" applyAlignment="1" applyProtection="1">
      <alignment horizontal="center"/>
      <protection locked="0"/>
    </xf>
    <xf numFmtId="14" fontId="13" fillId="24" borderId="0" xfId="0" applyNumberFormat="1" applyFont="1" applyFill="1" applyBorder="1" applyAlignment="1" applyProtection="1">
      <alignment horizontal="center"/>
      <protection locked="0"/>
    </xf>
    <xf numFmtId="0" fontId="13" fillId="24" borderId="0" xfId="0" applyFont="1" applyFill="1" applyBorder="1" applyAlignment="1" applyProtection="1">
      <alignment horizontal="left"/>
      <protection locked="0"/>
    </xf>
    <xf numFmtId="43" fontId="0" fillId="27" borderId="16" xfId="31" applyFont="1" applyFill="1" applyBorder="1"/>
    <xf numFmtId="0" fontId="2" fillId="0" borderId="17" xfId="0" applyFont="1" applyBorder="1" applyAlignment="1" applyProtection="1">
      <alignment horizontal="center"/>
    </xf>
    <xf numFmtId="0" fontId="0" fillId="0" borderId="18" xfId="0" applyBorder="1" applyProtection="1"/>
    <xf numFmtId="0" fontId="0" fillId="0" borderId="18" xfId="0" applyBorder="1" applyAlignment="1" applyProtection="1">
      <alignment horizontal="center"/>
    </xf>
    <xf numFmtId="0" fontId="2" fillId="0" borderId="18" xfId="0" applyFont="1" applyBorder="1" applyProtection="1"/>
    <xf numFmtId="43" fontId="2" fillId="0" borderId="19" xfId="0" applyNumberFormat="1" applyFont="1" applyBorder="1" applyProtection="1"/>
    <xf numFmtId="1" fontId="0" fillId="0" borderId="0" xfId="0" applyNumberFormat="1"/>
    <xf numFmtId="0" fontId="9" fillId="0" borderId="10" xfId="0" applyFont="1" applyBorder="1" applyAlignment="1">
      <alignment wrapText="1"/>
    </xf>
    <xf numFmtId="4" fontId="0" fillId="0" borderId="10" xfId="0" applyNumberFormat="1" applyBorder="1"/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25" borderId="10" xfId="0" applyNumberFormat="1" applyFont="1" applyFill="1" applyBorder="1" applyAlignment="1" applyProtection="1">
      <alignment horizontal="center" vertical="center" wrapText="1"/>
    </xf>
    <xf numFmtId="0" fontId="0" fillId="27" borderId="0" xfId="0" applyFill="1" applyBorder="1" applyAlignment="1" applyProtection="1">
      <alignment horizontal="center"/>
    </xf>
    <xf numFmtId="0" fontId="0" fillId="27" borderId="0" xfId="0" applyFill="1" applyBorder="1" applyProtection="1"/>
    <xf numFmtId="4" fontId="0" fillId="27" borderId="0" xfId="0" applyNumberFormat="1" applyFill="1" applyBorder="1" applyAlignment="1">
      <alignment horizontal="right"/>
    </xf>
    <xf numFmtId="0" fontId="2" fillId="0" borderId="18" xfId="0" applyFont="1" applyBorder="1" applyAlignment="1" applyProtection="1">
      <alignment horizontal="right"/>
    </xf>
    <xf numFmtId="0" fontId="0" fillId="24" borderId="0" xfId="0" applyFill="1" applyBorder="1" applyAlignment="1" applyProtection="1">
      <protection locked="0"/>
    </xf>
    <xf numFmtId="0" fontId="13" fillId="24" borderId="0" xfId="0" applyFont="1" applyFill="1" applyBorder="1" applyAlignment="1" applyProtection="1">
      <protection locked="0"/>
    </xf>
    <xf numFmtId="0" fontId="0" fillId="0" borderId="18" xfId="0" applyBorder="1" applyAlignment="1" applyProtection="1"/>
    <xf numFmtId="43" fontId="0" fillId="27" borderId="20" xfId="31" applyFont="1" applyFill="1" applyBorder="1" applyAlignment="1">
      <alignment horizontal="right"/>
    </xf>
    <xf numFmtId="43" fontId="2" fillId="0" borderId="21" xfId="0" applyNumberFormat="1" applyFont="1" applyBorder="1"/>
    <xf numFmtId="43" fontId="0" fillId="27" borderId="13" xfId="0" applyNumberFormat="1" applyFill="1" applyBorder="1" applyAlignment="1">
      <alignment horizontal="right"/>
    </xf>
    <xf numFmtId="43" fontId="2" fillId="0" borderId="18" xfId="0" applyNumberFormat="1" applyFont="1" applyBorder="1"/>
    <xf numFmtId="0" fontId="0" fillId="0" borderId="0" xfId="0" applyAlignment="1" applyProtection="1"/>
    <xf numFmtId="0" fontId="0" fillId="0" borderId="0" xfId="0" applyBorder="1" applyAlignment="1" applyProtection="1">
      <protection locked="0"/>
    </xf>
    <xf numFmtId="0" fontId="0" fillId="0" borderId="0" xfId="0" applyAlignment="1" applyProtection="1">
      <protection locked="0"/>
    </xf>
    <xf numFmtId="2" fontId="0" fillId="24" borderId="12" xfId="0" applyNumberFormat="1" applyFill="1" applyBorder="1" applyAlignment="1" applyProtection="1">
      <alignment horizontal="center"/>
      <protection locked="0"/>
    </xf>
    <xf numFmtId="2" fontId="0" fillId="24" borderId="0" xfId="0" applyNumberFormat="1" applyFill="1" applyBorder="1" applyAlignment="1" applyProtection="1">
      <alignment horizontal="center"/>
      <protection locked="0"/>
    </xf>
    <xf numFmtId="0" fontId="2" fillId="25" borderId="22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2" fillId="0" borderId="0" xfId="0" applyFont="1" applyBorder="1" applyProtection="1"/>
    <xf numFmtId="0" fontId="2" fillId="0" borderId="0" xfId="0" applyFont="1" applyBorder="1" applyAlignment="1" applyProtection="1">
      <alignment horizontal="right"/>
    </xf>
    <xf numFmtId="43" fontId="2" fillId="0" borderId="0" xfId="0" applyNumberFormat="1" applyFont="1" applyBorder="1" applyProtection="1"/>
    <xf numFmtId="0" fontId="22" fillId="0" borderId="0" xfId="0" applyFont="1" applyBorder="1" applyAlignment="1" applyProtection="1">
      <alignment horizontal="left"/>
    </xf>
    <xf numFmtId="0" fontId="0" fillId="27" borderId="12" xfId="0" applyFill="1" applyBorder="1" applyAlignment="1" applyProtection="1">
      <alignment horizontal="center"/>
    </xf>
    <xf numFmtId="2" fontId="0" fillId="24" borderId="12" xfId="0" applyNumberFormat="1" applyFill="1" applyBorder="1" applyAlignment="1" applyProtection="1">
      <alignment horizontal="right"/>
      <protection locked="0"/>
    </xf>
    <xf numFmtId="2" fontId="0" fillId="24" borderId="0" xfId="0" applyNumberFormat="1" applyFill="1" applyBorder="1" applyAlignment="1" applyProtection="1">
      <alignment horizontal="right"/>
      <protection locked="0"/>
    </xf>
    <xf numFmtId="2" fontId="2" fillId="0" borderId="18" xfId="0" applyNumberFormat="1" applyFont="1" applyBorder="1" applyAlignment="1" applyProtection="1">
      <alignment horizontal="right"/>
    </xf>
    <xf numFmtId="0" fontId="13" fillId="0" borderId="10" xfId="0" applyFont="1" applyFill="1" applyBorder="1"/>
    <xf numFmtId="0" fontId="13" fillId="0" borderId="10" xfId="0" applyFont="1" applyBorder="1"/>
    <xf numFmtId="0" fontId="13" fillId="0" borderId="0" xfId="0" applyFont="1"/>
    <xf numFmtId="0" fontId="0" fillId="0" borderId="0" xfId="0" applyAlignment="1" applyProtection="1">
      <alignment vertical="center" wrapText="1"/>
    </xf>
  </cellXfs>
  <cellStyles count="44">
    <cellStyle name="20% - Akzent1" xfId="1"/>
    <cellStyle name="20% - Akzent2" xfId="2"/>
    <cellStyle name="20% - Akzent3" xfId="3"/>
    <cellStyle name="20% - Akzent4" xfId="4"/>
    <cellStyle name="20% - Akzent5" xfId="5"/>
    <cellStyle name="20% - Akzent6" xfId="6"/>
    <cellStyle name="40% - Akzent1" xfId="7"/>
    <cellStyle name="40% - Akzent2" xfId="8"/>
    <cellStyle name="40% - Akzent3" xfId="9"/>
    <cellStyle name="40% - Akzent4" xfId="10"/>
    <cellStyle name="40% - Akzent5" xfId="11"/>
    <cellStyle name="40% - Akzent6" xfId="12"/>
    <cellStyle name="60% - Akzent1" xfId="13"/>
    <cellStyle name="60% - Akzent2" xfId="14"/>
    <cellStyle name="60% - Akzent3" xfId="15"/>
    <cellStyle name="60% - Akzent4" xfId="16"/>
    <cellStyle name="60% - Akzent5" xfId="17"/>
    <cellStyle name="60% - Akzent6" xfId="18"/>
    <cellStyle name="Akzent1" xfId="19" builtinId="29" customBuiltin="1"/>
    <cellStyle name="Akzent2" xfId="20" builtinId="33" customBuiltin="1"/>
    <cellStyle name="Akzent3" xfId="21" builtinId="37" customBuiltin="1"/>
    <cellStyle name="Akzent4" xfId="22" builtinId="41" customBuiltin="1"/>
    <cellStyle name="Akzent5" xfId="23" builtinId="45" customBuiltin="1"/>
    <cellStyle name="Akzent6" xfId="24" builtinId="49" customBuiltin="1"/>
    <cellStyle name="Ausgabe" xfId="25" builtinId="21" customBuiltin="1"/>
    <cellStyle name="Berechnung" xfId="26" builtinId="22" customBuiltin="1"/>
    <cellStyle name="Eingabe" xfId="27" builtinId="20" customBuiltin="1"/>
    <cellStyle name="Ergebnis" xfId="28" builtinId="25" customBuiltin="1"/>
    <cellStyle name="Erklärender Text" xfId="29" builtinId="53" customBuiltin="1"/>
    <cellStyle name="Gut" xfId="30" builtinId="26" customBuiltin="1"/>
    <cellStyle name="Komma" xfId="31" builtinId="3"/>
    <cellStyle name="Neutral" xfId="32" builtinId="28" customBuiltin="1"/>
    <cellStyle name="Notiz" xfId="33" builtinId="10" customBuiltin="1"/>
    <cellStyle name="Schlecht" xfId="34" builtinId="27" customBuiltin="1"/>
    <cellStyle name="Standard" xfId="0" builtinId="0"/>
    <cellStyle name="Standard 6" xfId="35"/>
    <cellStyle name="Überschrift" xfId="36" builtinId="15" customBuiltin="1"/>
    <cellStyle name="Überschrift 1" xfId="37" builtinId="16" customBuiltin="1"/>
    <cellStyle name="Überschrift 2" xfId="38" builtinId="17" customBuiltin="1"/>
    <cellStyle name="Überschrift 3" xfId="39" builtinId="18" customBuiltin="1"/>
    <cellStyle name="Überschrift 4" xfId="40" builtinId="19" customBuiltin="1"/>
    <cellStyle name="Verknüpfte Zelle" xfId="41" builtinId="24" customBuiltin="1"/>
    <cellStyle name="Warnender Text" xfId="42" builtinId="11" customBuiltin="1"/>
    <cellStyle name="Zelle überprüfen" xfId="43" builtinId="23" customBuiltin="1"/>
  </cellStyles>
  <dxfs count="4"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57"/>
      </font>
    </dxf>
    <dxf>
      <font>
        <b/>
        <i val="0"/>
        <condense val="0"/>
        <extend val="0"/>
        <color indexed="10"/>
      </font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42"/>
  <sheetViews>
    <sheetView tabSelected="1" zoomScaleNormal="100" workbookViewId="0"/>
  </sheetViews>
  <sheetFormatPr baseColWidth="10" defaultRowHeight="12.75" outlineLevelCol="1" x14ac:dyDescent="0.2"/>
  <cols>
    <col min="1" max="1" width="10.28515625" style="17" customWidth="1"/>
    <col min="2" max="2" width="19.7109375" style="17" customWidth="1"/>
    <col min="3" max="3" width="7" style="17" customWidth="1"/>
    <col min="4" max="4" width="9.85546875" style="17" customWidth="1"/>
    <col min="5" max="5" width="6.85546875" style="17" customWidth="1"/>
    <col min="6" max="6" width="6.42578125" style="17" customWidth="1"/>
    <col min="7" max="7" width="11" style="17" customWidth="1"/>
    <col min="8" max="8" width="11.42578125" style="17"/>
    <col min="9" max="9" width="10.5703125" style="18" customWidth="1"/>
    <col min="10" max="10" width="15.7109375" style="18" customWidth="1"/>
    <col min="11" max="11" width="18.7109375" style="18" customWidth="1"/>
    <col min="12" max="12" width="4.85546875" style="78" customWidth="1"/>
    <col min="13" max="13" width="7.28515625" style="18" customWidth="1"/>
    <col min="14" max="14" width="13.140625" style="18" customWidth="1"/>
    <col min="15" max="15" width="37.28515625" style="18" customWidth="1"/>
    <col min="16" max="16" width="12.140625" style="4" hidden="1" customWidth="1" outlineLevel="1"/>
    <col min="17" max="17" width="18.28515625" hidden="1" customWidth="1" outlineLevel="1"/>
    <col min="18" max="18" width="9.42578125" style="17" customWidth="1" collapsed="1"/>
    <col min="19" max="19" width="12.42578125" style="17" customWidth="1"/>
    <col min="20" max="20" width="12" hidden="1" customWidth="1" outlineLevel="1"/>
    <col min="21" max="21" width="10.5703125" customWidth="1" collapsed="1"/>
    <col min="22" max="22" width="11.42578125" hidden="1" customWidth="1" outlineLevel="1"/>
    <col min="23" max="23" width="12.85546875" hidden="1" customWidth="1" outlineLevel="1"/>
    <col min="24" max="24" width="21.85546875" bestFit="1" customWidth="1" collapsed="1"/>
    <col min="25" max="25" width="13.7109375" customWidth="1" collapsed="1"/>
  </cols>
  <sheetData>
    <row r="1" spans="1:26" s="38" customFormat="1" ht="15.75" x14ac:dyDescent="0.25">
      <c r="A1" s="37" t="s">
        <v>68</v>
      </c>
      <c r="I1" s="39"/>
      <c r="J1" s="39"/>
      <c r="K1" s="39"/>
      <c r="L1" s="76"/>
      <c r="M1" s="39"/>
      <c r="N1" s="39"/>
      <c r="O1" s="39"/>
      <c r="P1" s="39"/>
    </row>
    <row r="2" spans="1:26" s="38" customFormat="1" ht="15.75" x14ac:dyDescent="0.25">
      <c r="A2" s="37" t="s">
        <v>47</v>
      </c>
      <c r="I2" s="39"/>
      <c r="J2" s="39"/>
      <c r="K2" s="39"/>
      <c r="L2" s="76"/>
      <c r="M2" s="39"/>
      <c r="N2" s="39"/>
      <c r="O2" s="39"/>
      <c r="P2" s="39"/>
    </row>
    <row r="3" spans="1:26" s="38" customFormat="1" x14ac:dyDescent="0.2">
      <c r="I3" s="39"/>
      <c r="J3" s="39"/>
      <c r="K3" s="39"/>
      <c r="L3" s="76"/>
      <c r="M3" s="39"/>
      <c r="N3" s="39"/>
      <c r="O3" s="39"/>
      <c r="P3" s="39"/>
      <c r="Y3" s="13"/>
    </row>
    <row r="4" spans="1:26" s="38" customFormat="1" x14ac:dyDescent="0.2">
      <c r="I4" s="39"/>
      <c r="J4" s="39"/>
      <c r="K4" s="39"/>
      <c r="L4" s="76"/>
      <c r="M4" s="39"/>
      <c r="N4" s="39"/>
      <c r="O4" s="39"/>
      <c r="P4" s="39"/>
    </row>
    <row r="5" spans="1:26" s="38" customFormat="1" x14ac:dyDescent="0.2">
      <c r="I5" s="39"/>
      <c r="J5" s="39"/>
      <c r="K5" s="39"/>
      <c r="L5" s="76"/>
      <c r="M5" s="39"/>
      <c r="N5" s="39"/>
      <c r="O5" s="39"/>
      <c r="P5" s="39"/>
    </row>
    <row r="6" spans="1:26" s="47" customFormat="1" ht="51" x14ac:dyDescent="0.2">
      <c r="A6" s="81" t="s">
        <v>41</v>
      </c>
      <c r="B6" s="40" t="s">
        <v>42</v>
      </c>
      <c r="C6" s="41" t="s">
        <v>0</v>
      </c>
      <c r="D6" s="40" t="s">
        <v>1</v>
      </c>
      <c r="E6" s="42" t="s">
        <v>2</v>
      </c>
      <c r="F6" s="43" t="s">
        <v>3</v>
      </c>
      <c r="G6" s="44" t="s">
        <v>4</v>
      </c>
      <c r="H6" s="44" t="s">
        <v>7</v>
      </c>
      <c r="I6" s="43" t="s">
        <v>6</v>
      </c>
      <c r="J6" s="45" t="s">
        <v>5</v>
      </c>
      <c r="K6" s="43" t="s">
        <v>45</v>
      </c>
      <c r="L6" s="43" t="s">
        <v>50</v>
      </c>
      <c r="M6" s="43" t="s">
        <v>0</v>
      </c>
      <c r="N6" s="43" t="s">
        <v>1</v>
      </c>
      <c r="O6" s="43" t="s">
        <v>43</v>
      </c>
      <c r="P6" s="40" t="s">
        <v>8</v>
      </c>
      <c r="Q6" s="40" t="s">
        <v>43</v>
      </c>
      <c r="R6" s="41" t="s">
        <v>52</v>
      </c>
      <c r="S6" s="63" t="s">
        <v>62</v>
      </c>
      <c r="T6" s="46" t="s">
        <v>25</v>
      </c>
      <c r="U6" s="64" t="s">
        <v>49</v>
      </c>
      <c r="V6" s="40" t="s">
        <v>18</v>
      </c>
      <c r="W6" s="48" t="s">
        <v>23</v>
      </c>
      <c r="X6" s="47" t="s">
        <v>17</v>
      </c>
      <c r="Y6" s="97" t="s">
        <v>67</v>
      </c>
      <c r="Z6" s="97" t="s">
        <v>66</v>
      </c>
    </row>
    <row r="7" spans="1:26" ht="22.5" customHeight="1" x14ac:dyDescent="0.2">
      <c r="A7" s="19" t="s">
        <v>44</v>
      </c>
      <c r="B7" s="20" t="s">
        <v>48</v>
      </c>
      <c r="C7" s="21">
        <v>8400</v>
      </c>
      <c r="D7" s="20" t="s">
        <v>46</v>
      </c>
      <c r="E7" s="21">
        <v>1</v>
      </c>
      <c r="F7" s="21">
        <v>2014</v>
      </c>
      <c r="G7" s="20" t="s">
        <v>13</v>
      </c>
      <c r="H7" s="20" t="s">
        <v>14</v>
      </c>
      <c r="I7" s="23">
        <v>12785</v>
      </c>
      <c r="J7" s="24" t="s">
        <v>15</v>
      </c>
      <c r="K7" s="69" t="s">
        <v>51</v>
      </c>
      <c r="L7" s="24">
        <v>6</v>
      </c>
      <c r="M7" s="24">
        <v>8400</v>
      </c>
      <c r="N7" s="28" t="s">
        <v>46</v>
      </c>
      <c r="O7" s="25" t="s">
        <v>35</v>
      </c>
      <c r="P7" s="90" t="str">
        <f>IF(LEFT(O7,2)="","",IF(LEFT(O7,2)="Pf","Nein","Ja"))</f>
        <v>Nein</v>
      </c>
      <c r="Q7" s="66" t="str">
        <f>IF(O7="","",VLOOKUP(O7,'Normdefizite 2014'!$A$4:$E$11,2,0))</f>
        <v>KLV-A</v>
      </c>
      <c r="R7" s="91">
        <v>10</v>
      </c>
      <c r="S7" s="79">
        <v>39.049999999999997</v>
      </c>
      <c r="T7" s="67">
        <f>IF(O7="","",VLOOKUP(O7,'Normdefizite 2014'!$A$4:$D$11,4,0))</f>
        <v>39.049999999999997</v>
      </c>
      <c r="U7" s="72">
        <f>IF(R7=0,"",R7*S7)</f>
        <v>390.5</v>
      </c>
      <c r="V7" s="54">
        <f>IF(R7=0,"",IF(T7="","",T7*R7))</f>
        <v>390.5</v>
      </c>
      <c r="W7" s="74">
        <f>IF(U7&lt;0,"",IF(U7="","",IF(U7-V7&lt;0,"",U7-V7)))</f>
        <v>0</v>
      </c>
      <c r="X7" s="15" t="str">
        <f>IF(G7="","",IF(G7&lt;&gt;"",IF(J7="","AHV Nr fehlt!",""),"Name fehlt!"))</f>
        <v/>
      </c>
      <c r="Y7" s="96" t="str">
        <f>IF(O7&lt;&gt;"Pflege; Abzug Patientenbeteiligung","",IF(O7="Pflege; Abzug Patientenbeteiligung",8+S7,""))</f>
        <v/>
      </c>
      <c r="Z7" s="96" t="str">
        <f>IF(O7&lt;&gt;"Pflege; nicht pflegerische Spitex Leistung","",IF(O7="Pflege; nicht pflegerische Spitex Leistung",38.8-S7,""))</f>
        <v/>
      </c>
    </row>
    <row r="8" spans="1:26" ht="12.75" customHeight="1" x14ac:dyDescent="0.2">
      <c r="A8" s="26" t="str">
        <f>A7</f>
        <v>T 7001.01</v>
      </c>
      <c r="B8" s="22" t="str">
        <f>B7</f>
        <v xml:space="preserve">Spitexorganisation 1 </v>
      </c>
      <c r="C8" s="24">
        <v>8400</v>
      </c>
      <c r="D8" s="22" t="s">
        <v>46</v>
      </c>
      <c r="E8" s="24">
        <v>1</v>
      </c>
      <c r="F8" s="24">
        <v>2014</v>
      </c>
      <c r="G8" s="22" t="s">
        <v>13</v>
      </c>
      <c r="H8" s="22" t="s">
        <v>14</v>
      </c>
      <c r="I8" s="27">
        <f>I7</f>
        <v>12785</v>
      </c>
      <c r="J8" s="24" t="s">
        <v>15</v>
      </c>
      <c r="K8" s="69" t="str">
        <f>K7</f>
        <v>Lagerhausstrasse</v>
      </c>
      <c r="L8" s="24">
        <v>6</v>
      </c>
      <c r="M8" s="24">
        <f>M7</f>
        <v>8400</v>
      </c>
      <c r="N8" s="28" t="str">
        <f>N7</f>
        <v>Winterthur</v>
      </c>
      <c r="O8" s="28" t="s">
        <v>36</v>
      </c>
      <c r="P8" s="65" t="str">
        <f>IF(LEFT(O8,2)="","",IF(LEFT(O8,2)="Pf","Nein","Ja"))</f>
        <v>Nein</v>
      </c>
      <c r="Q8" s="66" t="str">
        <f>IF(O8="","",VLOOKUP(O8,'Normdefizite 2014'!$A$4:$E$11,2,0))</f>
        <v>KLV-B</v>
      </c>
      <c r="R8" s="92">
        <v>20</v>
      </c>
      <c r="S8" s="80">
        <v>25.75</v>
      </c>
      <c r="T8" s="67">
        <f>IF(O8="","",VLOOKUP(O8,'Normdefizite 2014'!$A$4:$D$11,4,0))</f>
        <v>25.75</v>
      </c>
      <c r="U8" s="72">
        <f>IF(R8=0,"",R8*S8)</f>
        <v>515</v>
      </c>
      <c r="V8" s="54">
        <f>IF(R8=0,"",IF(T8="","",T8*R8))</f>
        <v>515</v>
      </c>
      <c r="W8" s="74">
        <f>IF(U8&lt;0,"",IF(U8="","",IF(U8-V8&lt;0,"",U8-V8)))</f>
        <v>0</v>
      </c>
      <c r="X8" s="15" t="str">
        <f>IF(G8="","",IF(G8&lt;&gt;"",IF(J8="","AHV Nr fehlt!",""),"Name fehlt!"))</f>
        <v/>
      </c>
      <c r="Y8" s="96" t="str">
        <f>IF(O8&lt;&gt;"Pflege; Abzug Patientenbeteiligung","",IF(O8="Pflege; Abzug Patientenbeteiligung",8+S8,""))</f>
        <v/>
      </c>
      <c r="Z8" s="96" t="str">
        <f>IF(O8&lt;&gt;"Pflege; nicht pflegerische Spitex Leistung","",IF(O8="Pflege; nicht pflegerische Spitex Leistung",38.8-S8,""))</f>
        <v/>
      </c>
    </row>
    <row r="9" spans="1:26" ht="12.75" customHeight="1" x14ac:dyDescent="0.2">
      <c r="A9" s="26" t="str">
        <f>A8</f>
        <v>T 7001.01</v>
      </c>
      <c r="B9" s="22" t="str">
        <f>B8</f>
        <v xml:space="preserve">Spitexorganisation 1 </v>
      </c>
      <c r="C9" s="24">
        <v>8400</v>
      </c>
      <c r="D9" s="22" t="s">
        <v>46</v>
      </c>
      <c r="E9" s="24">
        <v>1</v>
      </c>
      <c r="F9" s="24">
        <v>2014</v>
      </c>
      <c r="G9" s="22" t="s">
        <v>13</v>
      </c>
      <c r="H9" s="22" t="s">
        <v>14</v>
      </c>
      <c r="I9" s="27">
        <f>I8</f>
        <v>12785</v>
      </c>
      <c r="J9" s="24" t="s">
        <v>15</v>
      </c>
      <c r="K9" s="69" t="str">
        <f>K8</f>
        <v>Lagerhausstrasse</v>
      </c>
      <c r="L9" s="24">
        <v>6</v>
      </c>
      <c r="M9" s="24">
        <f>M8</f>
        <v>8400</v>
      </c>
      <c r="N9" s="28" t="str">
        <f>N8</f>
        <v>Winterthur</v>
      </c>
      <c r="O9" s="28" t="s">
        <v>37</v>
      </c>
      <c r="P9" s="65" t="str">
        <f>IF(LEFT(O9,2)="","",IF(LEFT(O9,2)="Pf","Nein","Ja"))</f>
        <v>Nein</v>
      </c>
      <c r="Q9" s="66" t="str">
        <f>IF(O9="","",VLOOKUP(O9,'Normdefizite 2014'!$A$4:$E$11,2,0))</f>
        <v>KLV-C</v>
      </c>
      <c r="R9" s="92">
        <v>30</v>
      </c>
      <c r="S9" s="80">
        <v>36.049999999999997</v>
      </c>
      <c r="T9" s="67">
        <f>IF(O9="","",VLOOKUP(O9,'Normdefizite 2014'!$A$4:$D$11,4,0))</f>
        <v>36.049999999999997</v>
      </c>
      <c r="U9" s="72">
        <f>IF(R9=0,"",R9*S9)</f>
        <v>1081.5</v>
      </c>
      <c r="V9" s="54">
        <f>IF(R9=0,"",IF(T9="","",T9*R9))</f>
        <v>1081.5</v>
      </c>
      <c r="W9" s="74">
        <f>IF(U9&lt;0,"",IF(U9="","",IF(U9-V9&lt;0,"",U9-V9)))</f>
        <v>0</v>
      </c>
      <c r="X9" s="15" t="str">
        <f>IF(G9="","",IF(G9&lt;&gt;"",IF(J9="","AHV Nr fehlt!",""),"Name fehlt!"))</f>
        <v/>
      </c>
      <c r="Y9" s="96" t="str">
        <f>IF(O9&lt;&gt;"Pflege; Abzug Patientenbeteiligung","",IF(O9="Pflege; Abzug Patientenbeteiligung",8+S9,""))</f>
        <v/>
      </c>
      <c r="Z9" s="96" t="str">
        <f>IF(O9&lt;&gt;"Pflege; nicht pflegerische Spitex Leistungen","",IF(O9="Pflege; nicht pflegerische Spitex Leistungen",38.8-S9,""))</f>
        <v/>
      </c>
    </row>
    <row r="10" spans="1:26" ht="12.75" customHeight="1" x14ac:dyDescent="0.2">
      <c r="A10" s="26"/>
      <c r="B10" s="22"/>
      <c r="C10" s="24"/>
      <c r="D10" s="22"/>
      <c r="E10" s="24"/>
      <c r="F10" s="24"/>
      <c r="G10" s="22"/>
      <c r="H10" s="22"/>
      <c r="I10" s="27"/>
      <c r="J10" s="24"/>
      <c r="K10" s="69"/>
      <c r="L10" s="24"/>
      <c r="M10" s="24"/>
      <c r="N10" s="28"/>
      <c r="O10" s="28" t="s">
        <v>54</v>
      </c>
      <c r="P10" s="65" t="str">
        <f t="shared" ref="P10:P73" si="0">IF(LEFT(O10,2)="","",IF(LEFT(O10,2)="Pf","Nein","Ja"))</f>
        <v>Nein</v>
      </c>
      <c r="Q10" s="66" t="str">
        <f>IF(O10="","",VLOOKUP(O10,'Normdefizite 2014'!$A$4:$E$11,2,0))</f>
        <v>Beteiligung</v>
      </c>
      <c r="R10" s="92">
        <v>1</v>
      </c>
      <c r="S10" s="80">
        <v>-8</v>
      </c>
      <c r="T10" s="67">
        <f>IF(O10="","",VLOOKUP(O10,'Normdefizite 2014'!$A$4:$D$11,4,0))</f>
        <v>-8</v>
      </c>
      <c r="U10" s="72">
        <f t="shared" ref="U10:U73" si="1">IF(R10=0,"",R10*S10)</f>
        <v>-8</v>
      </c>
      <c r="V10" s="54">
        <f t="shared" ref="V10:V73" si="2">IF(R10=0,"",IF(T10="","",T10*R10))</f>
        <v>-8</v>
      </c>
      <c r="W10" s="74" t="str">
        <f t="shared" ref="W10:W73" si="3">IF(U10&lt;0,"",IF(U10="","",IF(U10-V10&lt;0,"",U10-V10)))</f>
        <v/>
      </c>
      <c r="X10" s="15" t="str">
        <f t="shared" ref="X10:X73" si="4">IF(G10="","",IF(G10&lt;&gt;"",IF(J10="","AHV Nr fehlt!",""),"Name fehlt!"))</f>
        <v/>
      </c>
      <c r="Y10" s="96">
        <f t="shared" ref="Y10:Y73" si="5">IF(O10&lt;&gt;"Pflege; Abzug Patientenbeteiligung","",IF(O10="Pflege; Abzug Patientenbeteiligung",8+S10,""))</f>
        <v>0</v>
      </c>
      <c r="Z10" s="96" t="str">
        <f>IF(O10&lt;&gt;"Pflege; nicht pflegerische Spitex Leistungen","",IF(O10="Pflege; nicht pflegerische Spitex Leistungen",38.8-S10,""))</f>
        <v/>
      </c>
    </row>
    <row r="11" spans="1:26" ht="12.75" customHeight="1" x14ac:dyDescent="0.2">
      <c r="A11" s="26"/>
      <c r="B11" s="22"/>
      <c r="C11" s="24"/>
      <c r="D11" s="22"/>
      <c r="E11" s="24"/>
      <c r="F11" s="24"/>
      <c r="G11" s="22"/>
      <c r="H11" s="22"/>
      <c r="I11" s="27"/>
      <c r="J11" s="24"/>
      <c r="K11" s="69"/>
      <c r="L11" s="24"/>
      <c r="M11" s="24"/>
      <c r="N11" s="28"/>
      <c r="O11" s="28"/>
      <c r="P11" s="65" t="str">
        <f t="shared" si="0"/>
        <v/>
      </c>
      <c r="Q11" s="66" t="str">
        <f>IF(O11="","",VLOOKUP(O11,'Normdefizite 2014'!$A$4:$E$11,2,0))</f>
        <v/>
      </c>
      <c r="R11" s="92"/>
      <c r="S11" s="80"/>
      <c r="T11" s="67" t="str">
        <f>IF(O11="","",VLOOKUP(O11,'Normdefizite 2014'!$A$4:$D$11,4,0))</f>
        <v/>
      </c>
      <c r="U11" s="72" t="str">
        <f t="shared" si="1"/>
        <v/>
      </c>
      <c r="V11" s="54" t="str">
        <f t="shared" si="2"/>
        <v/>
      </c>
      <c r="W11" s="74" t="str">
        <f t="shared" si="3"/>
        <v/>
      </c>
      <c r="X11" s="15" t="str">
        <f t="shared" si="4"/>
        <v/>
      </c>
      <c r="Y11" s="96" t="str">
        <f t="shared" si="5"/>
        <v/>
      </c>
    </row>
    <row r="12" spans="1:26" ht="12.75" customHeight="1" x14ac:dyDescent="0.2">
      <c r="A12" s="26"/>
      <c r="B12" s="22"/>
      <c r="C12" s="24"/>
      <c r="D12" s="22"/>
      <c r="E12" s="24"/>
      <c r="F12" s="24"/>
      <c r="G12" s="22"/>
      <c r="H12" s="22"/>
      <c r="I12" s="27"/>
      <c r="J12" s="24"/>
      <c r="K12" s="69"/>
      <c r="L12" s="24"/>
      <c r="M12" s="24"/>
      <c r="N12" s="28"/>
      <c r="O12" s="28"/>
      <c r="P12" s="65" t="str">
        <f t="shared" si="0"/>
        <v/>
      </c>
      <c r="Q12" s="66" t="str">
        <f>IF(O12="","",VLOOKUP(O12,'Normdefizite 2014'!$A$4:$E$11,2,0))</f>
        <v/>
      </c>
      <c r="R12" s="92"/>
      <c r="S12" s="80"/>
      <c r="T12" s="67" t="str">
        <f>IF(O12="","",VLOOKUP(O12,'Normdefizite 2014'!$A$4:$D$11,4,0))</f>
        <v/>
      </c>
      <c r="U12" s="72" t="str">
        <f t="shared" si="1"/>
        <v/>
      </c>
      <c r="V12" s="54" t="str">
        <f t="shared" si="2"/>
        <v/>
      </c>
      <c r="W12" s="74" t="str">
        <f t="shared" si="3"/>
        <v/>
      </c>
      <c r="X12" s="15" t="str">
        <f t="shared" si="4"/>
        <v/>
      </c>
      <c r="Y12" s="96" t="str">
        <f t="shared" si="5"/>
        <v/>
      </c>
    </row>
    <row r="13" spans="1:26" ht="12.75" customHeight="1" x14ac:dyDescent="0.2">
      <c r="A13" s="26"/>
      <c r="B13" s="22"/>
      <c r="C13" s="24"/>
      <c r="D13" s="22"/>
      <c r="E13" s="24"/>
      <c r="F13" s="24"/>
      <c r="G13" s="22"/>
      <c r="H13" s="22"/>
      <c r="I13" s="27"/>
      <c r="J13" s="24"/>
      <c r="K13" s="69"/>
      <c r="L13" s="24"/>
      <c r="M13" s="24"/>
      <c r="N13" s="28"/>
      <c r="O13" s="28"/>
      <c r="P13" s="65" t="str">
        <f t="shared" si="0"/>
        <v/>
      </c>
      <c r="Q13" s="66" t="str">
        <f>IF(O13="","",VLOOKUP(O13,'Normdefizite 2014'!$A$4:$E$11,2,0))</f>
        <v/>
      </c>
      <c r="R13" s="92"/>
      <c r="S13" s="80"/>
      <c r="T13" s="67" t="str">
        <f>IF(O13="","",VLOOKUP(O13,'Normdefizite 2014'!$A$4:$D$11,4,0))</f>
        <v/>
      </c>
      <c r="U13" s="72" t="str">
        <f t="shared" si="1"/>
        <v/>
      </c>
      <c r="V13" s="54" t="str">
        <f t="shared" si="2"/>
        <v/>
      </c>
      <c r="W13" s="74" t="str">
        <f t="shared" si="3"/>
        <v/>
      </c>
      <c r="X13" s="15" t="str">
        <f t="shared" si="4"/>
        <v/>
      </c>
      <c r="Y13" s="96" t="str">
        <f t="shared" si="5"/>
        <v/>
      </c>
    </row>
    <row r="14" spans="1:26" ht="12.75" customHeight="1" x14ac:dyDescent="0.2">
      <c r="A14" s="26"/>
      <c r="B14" s="22"/>
      <c r="C14" s="24"/>
      <c r="D14" s="22"/>
      <c r="E14" s="24"/>
      <c r="F14" s="24"/>
      <c r="G14" s="22"/>
      <c r="H14" s="22"/>
      <c r="I14" s="27"/>
      <c r="J14" s="24"/>
      <c r="K14" s="69"/>
      <c r="L14" s="24"/>
      <c r="M14" s="24"/>
      <c r="N14" s="28"/>
      <c r="O14" s="28"/>
      <c r="P14" s="65" t="str">
        <f t="shared" si="0"/>
        <v/>
      </c>
      <c r="Q14" s="66" t="str">
        <f>IF(O14="","",VLOOKUP(O14,'Normdefizite 2014'!$A$4:$E$11,2,0))</f>
        <v/>
      </c>
      <c r="R14" s="92"/>
      <c r="S14" s="80"/>
      <c r="T14" s="67" t="str">
        <f>IF(O14="","",VLOOKUP(O14,'Normdefizite 2014'!$A$4:$D$11,4,0))</f>
        <v/>
      </c>
      <c r="U14" s="72" t="str">
        <f t="shared" si="1"/>
        <v/>
      </c>
      <c r="V14" s="54" t="str">
        <f t="shared" si="2"/>
        <v/>
      </c>
      <c r="W14" s="74" t="str">
        <f t="shared" si="3"/>
        <v/>
      </c>
      <c r="X14" s="15" t="str">
        <f t="shared" si="4"/>
        <v/>
      </c>
      <c r="Y14" s="96" t="str">
        <f t="shared" si="5"/>
        <v/>
      </c>
    </row>
    <row r="15" spans="1:26" ht="12.75" customHeight="1" x14ac:dyDescent="0.2">
      <c r="A15" s="26"/>
      <c r="B15" s="22"/>
      <c r="C15" s="24"/>
      <c r="D15" s="22"/>
      <c r="E15" s="24"/>
      <c r="F15" s="24"/>
      <c r="G15" s="22"/>
      <c r="H15" s="22"/>
      <c r="I15" s="27"/>
      <c r="J15" s="24"/>
      <c r="K15" s="69"/>
      <c r="L15" s="24"/>
      <c r="M15" s="24"/>
      <c r="N15" s="28"/>
      <c r="O15" s="28"/>
      <c r="P15" s="65" t="str">
        <f t="shared" si="0"/>
        <v/>
      </c>
      <c r="Q15" s="66" t="str">
        <f>IF(O15="","",VLOOKUP(O15,'Normdefizite 2014'!$A$4:$E$11,2,0))</f>
        <v/>
      </c>
      <c r="R15" s="92"/>
      <c r="S15" s="80"/>
      <c r="T15" s="67" t="str">
        <f>IF(O15="","",VLOOKUP(O15,'Normdefizite 2014'!$A$4:$D$11,4,0))</f>
        <v/>
      </c>
      <c r="U15" s="72" t="str">
        <f t="shared" si="1"/>
        <v/>
      </c>
      <c r="V15" s="54" t="str">
        <f t="shared" si="2"/>
        <v/>
      </c>
      <c r="W15" s="74" t="str">
        <f t="shared" si="3"/>
        <v/>
      </c>
      <c r="X15" s="15" t="str">
        <f t="shared" si="4"/>
        <v/>
      </c>
      <c r="Y15" s="96" t="str">
        <f t="shared" si="5"/>
        <v/>
      </c>
    </row>
    <row r="16" spans="1:26" ht="12.75" customHeight="1" x14ac:dyDescent="0.2">
      <c r="A16" s="26"/>
      <c r="B16" s="22"/>
      <c r="C16" s="24"/>
      <c r="D16" s="22"/>
      <c r="E16" s="24"/>
      <c r="F16" s="24"/>
      <c r="G16" s="22"/>
      <c r="H16" s="22"/>
      <c r="I16" s="27"/>
      <c r="J16" s="24"/>
      <c r="K16" s="69"/>
      <c r="L16" s="24"/>
      <c r="M16" s="24"/>
      <c r="N16" s="28"/>
      <c r="O16" s="28"/>
      <c r="P16" s="65" t="str">
        <f t="shared" si="0"/>
        <v/>
      </c>
      <c r="Q16" s="66" t="str">
        <f>IF(O16="","",VLOOKUP(O16,'Normdefizite 2014'!$A$4:$E$11,2,0))</f>
        <v/>
      </c>
      <c r="R16" s="92"/>
      <c r="S16" s="80"/>
      <c r="T16" s="67" t="str">
        <f>IF(O16="","",VLOOKUP(O16,'Normdefizite 2014'!$A$4:$D$11,4,0))</f>
        <v/>
      </c>
      <c r="U16" s="72" t="str">
        <f t="shared" si="1"/>
        <v/>
      </c>
      <c r="V16" s="54" t="str">
        <f t="shared" si="2"/>
        <v/>
      </c>
      <c r="W16" s="74" t="str">
        <f t="shared" si="3"/>
        <v/>
      </c>
      <c r="X16" s="15" t="str">
        <f t="shared" si="4"/>
        <v/>
      </c>
      <c r="Y16" s="96" t="str">
        <f t="shared" si="5"/>
        <v/>
      </c>
    </row>
    <row r="17" spans="1:25" ht="12.75" customHeight="1" x14ac:dyDescent="0.2">
      <c r="A17" s="26"/>
      <c r="B17" s="22"/>
      <c r="C17" s="24"/>
      <c r="D17" s="22"/>
      <c r="E17" s="24"/>
      <c r="F17" s="24"/>
      <c r="G17" s="22"/>
      <c r="H17" s="22"/>
      <c r="I17" s="27"/>
      <c r="J17" s="24"/>
      <c r="K17" s="69"/>
      <c r="L17" s="24"/>
      <c r="M17" s="24"/>
      <c r="N17" s="28"/>
      <c r="O17" s="28"/>
      <c r="P17" s="65" t="str">
        <f t="shared" si="0"/>
        <v/>
      </c>
      <c r="Q17" s="66" t="str">
        <f>IF(O17="","",VLOOKUP(O17,'Normdefizite 2014'!$A$4:$E$11,2,0))</f>
        <v/>
      </c>
      <c r="R17" s="92"/>
      <c r="S17" s="80"/>
      <c r="T17" s="67" t="str">
        <f>IF(O17="","",VLOOKUP(O17,'Normdefizite 2014'!$A$4:$D$11,4,0))</f>
        <v/>
      </c>
      <c r="U17" s="72" t="str">
        <f t="shared" si="1"/>
        <v/>
      </c>
      <c r="V17" s="54" t="str">
        <f t="shared" si="2"/>
        <v/>
      </c>
      <c r="W17" s="74" t="str">
        <f t="shared" si="3"/>
        <v/>
      </c>
      <c r="X17" s="15" t="str">
        <f t="shared" si="4"/>
        <v/>
      </c>
      <c r="Y17" s="96" t="str">
        <f t="shared" si="5"/>
        <v/>
      </c>
    </row>
    <row r="18" spans="1:25" ht="12.75" customHeight="1" x14ac:dyDescent="0.2">
      <c r="A18" s="26"/>
      <c r="B18" s="22"/>
      <c r="C18" s="24"/>
      <c r="D18" s="22"/>
      <c r="E18" s="24"/>
      <c r="F18" s="24"/>
      <c r="G18" s="22"/>
      <c r="H18" s="22"/>
      <c r="I18" s="27"/>
      <c r="J18" s="24"/>
      <c r="K18" s="69"/>
      <c r="L18" s="24"/>
      <c r="M18" s="24"/>
      <c r="N18" s="28"/>
      <c r="O18" s="28"/>
      <c r="P18" s="65" t="str">
        <f t="shared" si="0"/>
        <v/>
      </c>
      <c r="Q18" s="66" t="str">
        <f>IF(O18="","",VLOOKUP(O18,'Normdefizite 2014'!$A$4:$E$11,2,0))</f>
        <v/>
      </c>
      <c r="R18" s="92"/>
      <c r="S18" s="80"/>
      <c r="T18" s="67" t="str">
        <f>IF(O18="","",VLOOKUP(O18,'Normdefizite 2014'!$A$4:$D$11,4,0))</f>
        <v/>
      </c>
      <c r="U18" s="72" t="str">
        <f t="shared" si="1"/>
        <v/>
      </c>
      <c r="V18" s="54" t="str">
        <f t="shared" si="2"/>
        <v/>
      </c>
      <c r="W18" s="74" t="str">
        <f t="shared" si="3"/>
        <v/>
      </c>
      <c r="X18" s="15" t="str">
        <f t="shared" si="4"/>
        <v/>
      </c>
      <c r="Y18" s="96" t="str">
        <f t="shared" si="5"/>
        <v/>
      </c>
    </row>
    <row r="19" spans="1:25" ht="12.75" customHeight="1" x14ac:dyDescent="0.2">
      <c r="A19" s="26"/>
      <c r="B19" s="22"/>
      <c r="C19" s="24"/>
      <c r="D19" s="22"/>
      <c r="E19" s="24"/>
      <c r="F19" s="24"/>
      <c r="G19" s="22"/>
      <c r="H19" s="22"/>
      <c r="I19" s="27"/>
      <c r="J19" s="24"/>
      <c r="K19" s="69"/>
      <c r="L19" s="24"/>
      <c r="M19" s="24"/>
      <c r="N19" s="28"/>
      <c r="O19" s="28"/>
      <c r="P19" s="65" t="str">
        <f t="shared" si="0"/>
        <v/>
      </c>
      <c r="Q19" s="66" t="str">
        <f>IF(O19="","",VLOOKUP(O19,'Normdefizite 2014'!$A$4:$E$11,2,0))</f>
        <v/>
      </c>
      <c r="R19" s="92"/>
      <c r="S19" s="80"/>
      <c r="T19" s="67" t="str">
        <f>IF(O19="","",VLOOKUP(O19,'Normdefizite 2014'!$A$4:$D$11,4,0))</f>
        <v/>
      </c>
      <c r="U19" s="72" t="str">
        <f t="shared" si="1"/>
        <v/>
      </c>
      <c r="V19" s="54" t="str">
        <f t="shared" si="2"/>
        <v/>
      </c>
      <c r="W19" s="74" t="str">
        <f t="shared" si="3"/>
        <v/>
      </c>
      <c r="X19" s="15" t="str">
        <f t="shared" si="4"/>
        <v/>
      </c>
      <c r="Y19" s="96" t="str">
        <f t="shared" si="5"/>
        <v/>
      </c>
    </row>
    <row r="20" spans="1:25" ht="12.75" customHeight="1" x14ac:dyDescent="0.2">
      <c r="A20" s="26"/>
      <c r="B20" s="22"/>
      <c r="C20" s="24"/>
      <c r="D20" s="22"/>
      <c r="E20" s="24"/>
      <c r="F20" s="24"/>
      <c r="G20" s="22"/>
      <c r="H20" s="22"/>
      <c r="I20" s="27"/>
      <c r="J20" s="24"/>
      <c r="K20" s="69"/>
      <c r="L20" s="24"/>
      <c r="M20" s="24"/>
      <c r="N20" s="28"/>
      <c r="O20" s="28"/>
      <c r="P20" s="65" t="str">
        <f t="shared" si="0"/>
        <v/>
      </c>
      <c r="Q20" s="66" t="str">
        <f>IF(O20="","",VLOOKUP(O20,'Normdefizite 2014'!$A$4:$E$11,2,0))</f>
        <v/>
      </c>
      <c r="R20" s="92"/>
      <c r="S20" s="80"/>
      <c r="T20" s="67" t="str">
        <f>IF(O20="","",VLOOKUP(O20,'Normdefizite 2014'!$A$4:$D$11,4,0))</f>
        <v/>
      </c>
      <c r="U20" s="72" t="str">
        <f t="shared" si="1"/>
        <v/>
      </c>
      <c r="V20" s="54" t="str">
        <f t="shared" si="2"/>
        <v/>
      </c>
      <c r="W20" s="74" t="str">
        <f t="shared" si="3"/>
        <v/>
      </c>
      <c r="X20" s="15" t="str">
        <f t="shared" si="4"/>
        <v/>
      </c>
      <c r="Y20" s="96" t="str">
        <f t="shared" si="5"/>
        <v/>
      </c>
    </row>
    <row r="21" spans="1:25" ht="12.75" customHeight="1" x14ac:dyDescent="0.2">
      <c r="A21" s="26"/>
      <c r="B21" s="22"/>
      <c r="C21" s="24"/>
      <c r="D21" s="22"/>
      <c r="E21" s="24"/>
      <c r="F21" s="24"/>
      <c r="G21" s="22"/>
      <c r="H21" s="22"/>
      <c r="I21" s="27"/>
      <c r="J21" s="24"/>
      <c r="K21" s="69"/>
      <c r="L21" s="24"/>
      <c r="M21" s="24"/>
      <c r="N21" s="28"/>
      <c r="O21" s="28"/>
      <c r="P21" s="65" t="str">
        <f t="shared" si="0"/>
        <v/>
      </c>
      <c r="Q21" s="66" t="str">
        <f>IF(O21="","",VLOOKUP(O21,'Normdefizite 2014'!$A$4:$E$11,2,0))</f>
        <v/>
      </c>
      <c r="R21" s="92"/>
      <c r="S21" s="80"/>
      <c r="T21" s="67" t="str">
        <f>IF(O21="","",VLOOKUP(O21,'Normdefizite 2014'!$A$4:$D$11,4,0))</f>
        <v/>
      </c>
      <c r="U21" s="72" t="str">
        <f t="shared" si="1"/>
        <v/>
      </c>
      <c r="V21" s="54" t="str">
        <f t="shared" si="2"/>
        <v/>
      </c>
      <c r="W21" s="74" t="str">
        <f t="shared" si="3"/>
        <v/>
      </c>
      <c r="X21" s="15" t="str">
        <f t="shared" si="4"/>
        <v/>
      </c>
      <c r="Y21" s="96" t="str">
        <f t="shared" si="5"/>
        <v/>
      </c>
    </row>
    <row r="22" spans="1:25" ht="12.75" customHeight="1" x14ac:dyDescent="0.2">
      <c r="A22" s="26"/>
      <c r="B22" s="22"/>
      <c r="C22" s="24"/>
      <c r="D22" s="22"/>
      <c r="E22" s="24"/>
      <c r="F22" s="24"/>
      <c r="G22" s="22"/>
      <c r="H22" s="22"/>
      <c r="I22" s="27"/>
      <c r="J22" s="24"/>
      <c r="K22" s="69"/>
      <c r="L22" s="24"/>
      <c r="M22" s="24"/>
      <c r="N22" s="28"/>
      <c r="O22" s="28"/>
      <c r="P22" s="65" t="str">
        <f t="shared" si="0"/>
        <v/>
      </c>
      <c r="Q22" s="66" t="str">
        <f>IF(O22="","",VLOOKUP(O22,'Normdefizite 2014'!$A$4:$E$11,2,0))</f>
        <v/>
      </c>
      <c r="R22" s="92"/>
      <c r="S22" s="80"/>
      <c r="T22" s="67" t="str">
        <f>IF(O22="","",VLOOKUP(O22,'Normdefizite 2014'!$A$4:$D$11,4,0))</f>
        <v/>
      </c>
      <c r="U22" s="72" t="str">
        <f t="shared" si="1"/>
        <v/>
      </c>
      <c r="V22" s="54" t="str">
        <f t="shared" si="2"/>
        <v/>
      </c>
      <c r="W22" s="74" t="str">
        <f t="shared" si="3"/>
        <v/>
      </c>
      <c r="X22" s="15" t="str">
        <f t="shared" si="4"/>
        <v/>
      </c>
      <c r="Y22" s="96" t="str">
        <f t="shared" si="5"/>
        <v/>
      </c>
    </row>
    <row r="23" spans="1:25" ht="12.75" customHeight="1" x14ac:dyDescent="0.2">
      <c r="A23" s="26"/>
      <c r="B23" s="22"/>
      <c r="C23" s="24"/>
      <c r="D23" s="22"/>
      <c r="E23" s="24"/>
      <c r="F23" s="24"/>
      <c r="G23" s="22"/>
      <c r="H23" s="22"/>
      <c r="I23" s="27"/>
      <c r="J23" s="24"/>
      <c r="K23" s="69"/>
      <c r="L23" s="24"/>
      <c r="M23" s="24"/>
      <c r="N23" s="28"/>
      <c r="O23" s="28"/>
      <c r="P23" s="65" t="str">
        <f t="shared" si="0"/>
        <v/>
      </c>
      <c r="Q23" s="66" t="str">
        <f>IF(O23="","",VLOOKUP(O23,'Normdefizite 2014'!$A$4:$E$11,2,0))</f>
        <v/>
      </c>
      <c r="R23" s="92"/>
      <c r="S23" s="80"/>
      <c r="T23" s="67" t="str">
        <f>IF(O23="","",VLOOKUP(O23,'Normdefizite 2014'!$A$4:$D$11,4,0))</f>
        <v/>
      </c>
      <c r="U23" s="72" t="str">
        <f t="shared" si="1"/>
        <v/>
      </c>
      <c r="V23" s="54" t="str">
        <f t="shared" si="2"/>
        <v/>
      </c>
      <c r="W23" s="74" t="str">
        <f t="shared" si="3"/>
        <v/>
      </c>
      <c r="X23" s="15" t="str">
        <f t="shared" si="4"/>
        <v/>
      </c>
      <c r="Y23" s="96" t="str">
        <f t="shared" si="5"/>
        <v/>
      </c>
    </row>
    <row r="24" spans="1:25" ht="12.75" customHeight="1" x14ac:dyDescent="0.2">
      <c r="A24" s="26"/>
      <c r="B24" s="22"/>
      <c r="C24" s="24"/>
      <c r="D24" s="22"/>
      <c r="E24" s="24"/>
      <c r="F24" s="24"/>
      <c r="G24" s="22"/>
      <c r="H24" s="22"/>
      <c r="I24" s="27"/>
      <c r="J24" s="24"/>
      <c r="K24" s="69"/>
      <c r="L24" s="24"/>
      <c r="M24" s="24"/>
      <c r="N24" s="28"/>
      <c r="O24" s="28"/>
      <c r="P24" s="65" t="str">
        <f t="shared" si="0"/>
        <v/>
      </c>
      <c r="Q24" s="66" t="str">
        <f>IF(O24="","",VLOOKUP(O24,'Normdefizite 2014'!$A$4:$E$11,2,0))</f>
        <v/>
      </c>
      <c r="R24" s="92"/>
      <c r="S24" s="80"/>
      <c r="T24" s="67" t="str">
        <f>IF(O24="","",VLOOKUP(O24,'Normdefizite 2014'!$A$4:$D$11,4,0))</f>
        <v/>
      </c>
      <c r="U24" s="72" t="str">
        <f t="shared" si="1"/>
        <v/>
      </c>
      <c r="V24" s="54" t="str">
        <f t="shared" si="2"/>
        <v/>
      </c>
      <c r="W24" s="74" t="str">
        <f t="shared" si="3"/>
        <v/>
      </c>
      <c r="X24" s="15" t="str">
        <f t="shared" si="4"/>
        <v/>
      </c>
      <c r="Y24" s="96" t="str">
        <f t="shared" si="5"/>
        <v/>
      </c>
    </row>
    <row r="25" spans="1:25" ht="12.75" customHeight="1" x14ac:dyDescent="0.2">
      <c r="A25" s="26"/>
      <c r="B25" s="22"/>
      <c r="C25" s="24"/>
      <c r="D25" s="22"/>
      <c r="E25" s="24"/>
      <c r="F25" s="24"/>
      <c r="G25" s="22"/>
      <c r="H25" s="22"/>
      <c r="I25" s="27"/>
      <c r="J25" s="24"/>
      <c r="K25" s="69"/>
      <c r="L25" s="24"/>
      <c r="M25" s="24"/>
      <c r="N25" s="28"/>
      <c r="O25" s="28"/>
      <c r="P25" s="65" t="str">
        <f t="shared" si="0"/>
        <v/>
      </c>
      <c r="Q25" s="66" t="str">
        <f>IF(O25="","",VLOOKUP(O25,'Normdefizite 2014'!$A$4:$E$11,2,0))</f>
        <v/>
      </c>
      <c r="R25" s="92"/>
      <c r="S25" s="80"/>
      <c r="T25" s="67" t="str">
        <f>IF(O25="","",VLOOKUP(O25,'Normdefizite 2014'!$A$4:$D$11,4,0))</f>
        <v/>
      </c>
      <c r="U25" s="72" t="str">
        <f t="shared" si="1"/>
        <v/>
      </c>
      <c r="V25" s="54" t="str">
        <f t="shared" si="2"/>
        <v/>
      </c>
      <c r="W25" s="74" t="str">
        <f t="shared" si="3"/>
        <v/>
      </c>
      <c r="X25" s="15" t="str">
        <f t="shared" si="4"/>
        <v/>
      </c>
      <c r="Y25" s="96" t="str">
        <f t="shared" si="5"/>
        <v/>
      </c>
    </row>
    <row r="26" spans="1:25" ht="12.75" customHeight="1" x14ac:dyDescent="0.2">
      <c r="A26" s="26"/>
      <c r="B26" s="22"/>
      <c r="C26" s="24"/>
      <c r="D26" s="22"/>
      <c r="E26" s="24"/>
      <c r="F26" s="24"/>
      <c r="G26" s="22"/>
      <c r="H26" s="22"/>
      <c r="I26" s="27"/>
      <c r="J26" s="24"/>
      <c r="K26" s="69"/>
      <c r="L26" s="24"/>
      <c r="M26" s="24"/>
      <c r="N26" s="28"/>
      <c r="O26" s="28"/>
      <c r="P26" s="65" t="str">
        <f t="shared" si="0"/>
        <v/>
      </c>
      <c r="Q26" s="66" t="str">
        <f>IF(O26="","",VLOOKUP(O26,'Normdefizite 2014'!$A$4:$E$11,2,0))</f>
        <v/>
      </c>
      <c r="R26" s="92"/>
      <c r="S26" s="80"/>
      <c r="T26" s="67" t="str">
        <f>IF(O26="","",VLOOKUP(O26,'Normdefizite 2014'!$A$4:$D$11,4,0))</f>
        <v/>
      </c>
      <c r="U26" s="72" t="str">
        <f t="shared" si="1"/>
        <v/>
      </c>
      <c r="V26" s="54" t="str">
        <f t="shared" si="2"/>
        <v/>
      </c>
      <c r="W26" s="74" t="str">
        <f t="shared" si="3"/>
        <v/>
      </c>
      <c r="X26" s="15" t="str">
        <f t="shared" si="4"/>
        <v/>
      </c>
      <c r="Y26" s="96" t="str">
        <f t="shared" si="5"/>
        <v/>
      </c>
    </row>
    <row r="27" spans="1:25" ht="12.75" customHeight="1" x14ac:dyDescent="0.2">
      <c r="A27" s="26"/>
      <c r="B27" s="22"/>
      <c r="C27" s="24"/>
      <c r="D27" s="22"/>
      <c r="E27" s="24"/>
      <c r="F27" s="24"/>
      <c r="G27" s="22"/>
      <c r="H27" s="22"/>
      <c r="I27" s="27"/>
      <c r="J27" s="24"/>
      <c r="K27" s="69"/>
      <c r="L27" s="24"/>
      <c r="M27" s="24"/>
      <c r="N27" s="28"/>
      <c r="O27" s="28"/>
      <c r="P27" s="65" t="str">
        <f t="shared" si="0"/>
        <v/>
      </c>
      <c r="Q27" s="66" t="str">
        <f>IF(O27="","",VLOOKUP(O27,'Normdefizite 2014'!$A$4:$E$11,2,0))</f>
        <v/>
      </c>
      <c r="R27" s="92"/>
      <c r="S27" s="80"/>
      <c r="T27" s="67" t="str">
        <f>IF(O27="","",VLOOKUP(O27,'Normdefizite 2014'!$A$4:$D$11,4,0))</f>
        <v/>
      </c>
      <c r="U27" s="72" t="str">
        <f t="shared" si="1"/>
        <v/>
      </c>
      <c r="V27" s="54" t="str">
        <f t="shared" si="2"/>
        <v/>
      </c>
      <c r="W27" s="74" t="str">
        <f t="shared" si="3"/>
        <v/>
      </c>
      <c r="X27" s="15" t="str">
        <f t="shared" si="4"/>
        <v/>
      </c>
      <c r="Y27" s="96" t="str">
        <f t="shared" si="5"/>
        <v/>
      </c>
    </row>
    <row r="28" spans="1:25" ht="12.75" customHeight="1" x14ac:dyDescent="0.2">
      <c r="A28" s="26"/>
      <c r="B28" s="22"/>
      <c r="C28" s="24"/>
      <c r="D28" s="22"/>
      <c r="E28" s="24"/>
      <c r="F28" s="24"/>
      <c r="G28" s="22"/>
      <c r="H28" s="22"/>
      <c r="I28" s="27"/>
      <c r="J28" s="24"/>
      <c r="K28" s="69"/>
      <c r="L28" s="24"/>
      <c r="M28" s="24"/>
      <c r="N28" s="28"/>
      <c r="O28" s="28"/>
      <c r="P28" s="65" t="str">
        <f t="shared" si="0"/>
        <v/>
      </c>
      <c r="Q28" s="66" t="str">
        <f>IF(O28="","",VLOOKUP(O28,'Normdefizite 2014'!$A$4:$E$11,2,0))</f>
        <v/>
      </c>
      <c r="R28" s="92"/>
      <c r="S28" s="80"/>
      <c r="T28" s="67" t="str">
        <f>IF(O28="","",VLOOKUP(O28,'Normdefizite 2014'!$A$4:$D$11,4,0))</f>
        <v/>
      </c>
      <c r="U28" s="72" t="str">
        <f t="shared" si="1"/>
        <v/>
      </c>
      <c r="V28" s="54" t="str">
        <f t="shared" si="2"/>
        <v/>
      </c>
      <c r="W28" s="74" t="str">
        <f t="shared" si="3"/>
        <v/>
      </c>
      <c r="X28" s="15" t="str">
        <f t="shared" si="4"/>
        <v/>
      </c>
      <c r="Y28" s="96" t="str">
        <f t="shared" si="5"/>
        <v/>
      </c>
    </row>
    <row r="29" spans="1:25" ht="12.75" customHeight="1" x14ac:dyDescent="0.2">
      <c r="A29" s="26"/>
      <c r="B29" s="22"/>
      <c r="C29" s="24"/>
      <c r="D29" s="22"/>
      <c r="E29" s="24"/>
      <c r="F29" s="24"/>
      <c r="G29" s="22"/>
      <c r="H29" s="22"/>
      <c r="I29" s="27"/>
      <c r="J29" s="24"/>
      <c r="K29" s="69"/>
      <c r="L29" s="24"/>
      <c r="M29" s="24"/>
      <c r="N29" s="28"/>
      <c r="O29" s="28"/>
      <c r="P29" s="65" t="str">
        <f t="shared" si="0"/>
        <v/>
      </c>
      <c r="Q29" s="66" t="str">
        <f>IF(O29="","",VLOOKUP(O29,'Normdefizite 2014'!$A$4:$E$11,2,0))</f>
        <v/>
      </c>
      <c r="R29" s="92"/>
      <c r="S29" s="80"/>
      <c r="T29" s="67" t="str">
        <f>IF(O29="","",VLOOKUP(O29,'Normdefizite 2014'!$A$4:$D$11,4,0))</f>
        <v/>
      </c>
      <c r="U29" s="72" t="str">
        <f t="shared" si="1"/>
        <v/>
      </c>
      <c r="V29" s="54" t="str">
        <f t="shared" si="2"/>
        <v/>
      </c>
      <c r="W29" s="74" t="str">
        <f t="shared" si="3"/>
        <v/>
      </c>
      <c r="X29" s="15" t="str">
        <f t="shared" si="4"/>
        <v/>
      </c>
      <c r="Y29" s="96" t="str">
        <f t="shared" si="5"/>
        <v/>
      </c>
    </row>
    <row r="30" spans="1:25" ht="12.75" customHeight="1" x14ac:dyDescent="0.2">
      <c r="A30" s="26"/>
      <c r="B30" s="22"/>
      <c r="C30" s="24"/>
      <c r="D30" s="22"/>
      <c r="E30" s="24"/>
      <c r="F30" s="24"/>
      <c r="G30" s="22"/>
      <c r="H30" s="22"/>
      <c r="I30" s="27"/>
      <c r="J30" s="24"/>
      <c r="K30" s="69"/>
      <c r="L30" s="24"/>
      <c r="M30" s="24"/>
      <c r="N30" s="28"/>
      <c r="O30" s="28"/>
      <c r="P30" s="65" t="str">
        <f t="shared" si="0"/>
        <v/>
      </c>
      <c r="Q30" s="66" t="str">
        <f>IF(O30="","",VLOOKUP(O30,'Normdefizite 2014'!$A$4:$E$11,2,0))</f>
        <v/>
      </c>
      <c r="R30" s="92"/>
      <c r="S30" s="80"/>
      <c r="T30" s="67" t="str">
        <f>IF(O30="","",VLOOKUP(O30,'Normdefizite 2014'!$A$4:$D$11,4,0))</f>
        <v/>
      </c>
      <c r="U30" s="72" t="str">
        <f t="shared" si="1"/>
        <v/>
      </c>
      <c r="V30" s="54" t="str">
        <f t="shared" si="2"/>
        <v/>
      </c>
      <c r="W30" s="74" t="str">
        <f t="shared" si="3"/>
        <v/>
      </c>
      <c r="X30" s="15" t="str">
        <f t="shared" si="4"/>
        <v/>
      </c>
      <c r="Y30" s="96" t="str">
        <f t="shared" si="5"/>
        <v/>
      </c>
    </row>
    <row r="31" spans="1:25" s="38" customFormat="1" ht="12.75" customHeight="1" x14ac:dyDescent="0.2">
      <c r="A31" s="26"/>
      <c r="B31" s="22"/>
      <c r="C31" s="24"/>
      <c r="D31" s="22"/>
      <c r="E31" s="24"/>
      <c r="F31" s="24"/>
      <c r="G31" s="22"/>
      <c r="H31" s="22"/>
      <c r="I31" s="27"/>
      <c r="J31" s="24"/>
      <c r="K31" s="69"/>
      <c r="L31" s="24"/>
      <c r="M31" s="24"/>
      <c r="N31" s="28"/>
      <c r="O31" s="28"/>
      <c r="P31" s="65" t="str">
        <f t="shared" si="0"/>
        <v/>
      </c>
      <c r="Q31" s="66" t="str">
        <f>IF(O31="","",VLOOKUP(O31,'Normdefizite 2014'!$A$4:$E$11,2,0))</f>
        <v/>
      </c>
      <c r="R31" s="92"/>
      <c r="S31" s="80"/>
      <c r="T31" s="67" t="str">
        <f>IF(O31="","",VLOOKUP(O31,'Normdefizite 2014'!$A$4:$D$11,4,0))</f>
        <v/>
      </c>
      <c r="U31" s="72" t="str">
        <f t="shared" si="1"/>
        <v/>
      </c>
      <c r="V31" s="54" t="str">
        <f t="shared" si="2"/>
        <v/>
      </c>
      <c r="W31" s="74" t="str">
        <f t="shared" si="3"/>
        <v/>
      </c>
      <c r="X31" s="15" t="str">
        <f t="shared" si="4"/>
        <v/>
      </c>
      <c r="Y31" s="96" t="str">
        <f t="shared" si="5"/>
        <v/>
      </c>
    </row>
    <row r="32" spans="1:25" s="38" customFormat="1" ht="12.75" customHeight="1" x14ac:dyDescent="0.2">
      <c r="A32" s="26"/>
      <c r="B32" s="22"/>
      <c r="C32" s="24"/>
      <c r="D32" s="22"/>
      <c r="E32" s="24"/>
      <c r="F32" s="24"/>
      <c r="G32" s="22"/>
      <c r="H32" s="22"/>
      <c r="I32" s="27"/>
      <c r="J32" s="24"/>
      <c r="K32" s="69"/>
      <c r="L32" s="24"/>
      <c r="M32" s="24"/>
      <c r="N32" s="28"/>
      <c r="O32" s="28"/>
      <c r="P32" s="65" t="str">
        <f t="shared" si="0"/>
        <v/>
      </c>
      <c r="Q32" s="66" t="str">
        <f>IF(O32="","",VLOOKUP(O32,'Normdefizite 2014'!$A$4:$E$11,2,0))</f>
        <v/>
      </c>
      <c r="R32" s="92"/>
      <c r="S32" s="80"/>
      <c r="T32" s="67" t="str">
        <f>IF(O32="","",VLOOKUP(O32,'Normdefizite 2014'!$A$4:$D$11,4,0))</f>
        <v/>
      </c>
      <c r="U32" s="72" t="str">
        <f t="shared" si="1"/>
        <v/>
      </c>
      <c r="V32" s="54" t="str">
        <f t="shared" si="2"/>
        <v/>
      </c>
      <c r="W32" s="74" t="str">
        <f t="shared" si="3"/>
        <v/>
      </c>
      <c r="X32" s="15" t="str">
        <f t="shared" si="4"/>
        <v/>
      </c>
      <c r="Y32" s="96" t="str">
        <f t="shared" si="5"/>
        <v/>
      </c>
    </row>
    <row r="33" spans="1:25" s="38" customFormat="1" ht="12.75" customHeight="1" x14ac:dyDescent="0.2">
      <c r="A33" s="26"/>
      <c r="B33" s="22"/>
      <c r="C33" s="24"/>
      <c r="D33" s="22"/>
      <c r="E33" s="24"/>
      <c r="F33" s="24"/>
      <c r="G33" s="22"/>
      <c r="H33" s="22"/>
      <c r="I33" s="27"/>
      <c r="J33" s="24"/>
      <c r="K33" s="69"/>
      <c r="L33" s="24"/>
      <c r="M33" s="24"/>
      <c r="N33" s="28"/>
      <c r="O33" s="28"/>
      <c r="P33" s="65" t="str">
        <f t="shared" si="0"/>
        <v/>
      </c>
      <c r="Q33" s="66" t="str">
        <f>IF(O33="","",VLOOKUP(O33,'Normdefizite 2014'!$A$4:$E$11,2,0))</f>
        <v/>
      </c>
      <c r="R33" s="92"/>
      <c r="S33" s="80"/>
      <c r="T33" s="67" t="str">
        <f>IF(O33="","",VLOOKUP(O33,'Normdefizite 2014'!$A$4:$D$11,4,0))</f>
        <v/>
      </c>
      <c r="U33" s="72" t="str">
        <f t="shared" si="1"/>
        <v/>
      </c>
      <c r="V33" s="54" t="str">
        <f t="shared" si="2"/>
        <v/>
      </c>
      <c r="W33" s="74" t="str">
        <f t="shared" si="3"/>
        <v/>
      </c>
      <c r="X33" s="15" t="str">
        <f t="shared" si="4"/>
        <v/>
      </c>
      <c r="Y33" s="96" t="str">
        <f t="shared" si="5"/>
        <v/>
      </c>
    </row>
    <row r="34" spans="1:25" s="38" customFormat="1" ht="12.75" customHeight="1" x14ac:dyDescent="0.2">
      <c r="A34" s="26"/>
      <c r="B34" s="22"/>
      <c r="C34" s="24"/>
      <c r="D34" s="22"/>
      <c r="E34" s="24"/>
      <c r="F34" s="24"/>
      <c r="G34" s="22"/>
      <c r="H34" s="22"/>
      <c r="I34" s="27"/>
      <c r="J34" s="24"/>
      <c r="K34" s="69"/>
      <c r="L34" s="24"/>
      <c r="M34" s="24"/>
      <c r="N34" s="28"/>
      <c r="O34" s="28"/>
      <c r="P34" s="65" t="str">
        <f t="shared" si="0"/>
        <v/>
      </c>
      <c r="Q34" s="66" t="str">
        <f>IF(O34="","",VLOOKUP(O34,'Normdefizite 2014'!$A$4:$E$11,2,0))</f>
        <v/>
      </c>
      <c r="R34" s="92"/>
      <c r="S34" s="80"/>
      <c r="T34" s="67" t="str">
        <f>IF(O34="","",VLOOKUP(O34,'Normdefizite 2014'!$A$4:$D$11,4,0))</f>
        <v/>
      </c>
      <c r="U34" s="72" t="str">
        <f t="shared" si="1"/>
        <v/>
      </c>
      <c r="V34" s="54" t="str">
        <f t="shared" si="2"/>
        <v/>
      </c>
      <c r="W34" s="74" t="str">
        <f t="shared" si="3"/>
        <v/>
      </c>
      <c r="X34" s="15" t="str">
        <f t="shared" si="4"/>
        <v/>
      </c>
      <c r="Y34" s="96" t="str">
        <f t="shared" si="5"/>
        <v/>
      </c>
    </row>
    <row r="35" spans="1:25" s="38" customFormat="1" ht="12.75" customHeight="1" x14ac:dyDescent="0.2">
      <c r="A35" s="26"/>
      <c r="B35" s="22"/>
      <c r="C35" s="24"/>
      <c r="D35" s="22"/>
      <c r="E35" s="24"/>
      <c r="F35" s="24"/>
      <c r="G35" s="22"/>
      <c r="H35" s="22"/>
      <c r="I35" s="27"/>
      <c r="J35" s="24"/>
      <c r="K35" s="69"/>
      <c r="L35" s="24"/>
      <c r="M35" s="24"/>
      <c r="N35" s="28"/>
      <c r="O35" s="28"/>
      <c r="P35" s="65" t="str">
        <f t="shared" si="0"/>
        <v/>
      </c>
      <c r="Q35" s="66" t="str">
        <f>IF(O35="","",VLOOKUP(O35,'Normdefizite 2014'!$A$4:$E$11,2,0))</f>
        <v/>
      </c>
      <c r="R35" s="92"/>
      <c r="S35" s="80"/>
      <c r="T35" s="67" t="str">
        <f>IF(O35="","",VLOOKUP(O35,'Normdefizite 2014'!$A$4:$D$11,4,0))</f>
        <v/>
      </c>
      <c r="U35" s="72" t="str">
        <f t="shared" si="1"/>
        <v/>
      </c>
      <c r="V35" s="54" t="str">
        <f t="shared" si="2"/>
        <v/>
      </c>
      <c r="W35" s="74" t="str">
        <f t="shared" si="3"/>
        <v/>
      </c>
      <c r="X35" s="15" t="str">
        <f t="shared" si="4"/>
        <v/>
      </c>
      <c r="Y35" s="96" t="str">
        <f t="shared" si="5"/>
        <v/>
      </c>
    </row>
    <row r="36" spans="1:25" s="38" customFormat="1" ht="12.75" customHeight="1" x14ac:dyDescent="0.2">
      <c r="A36" s="26"/>
      <c r="B36" s="22"/>
      <c r="C36" s="24"/>
      <c r="D36" s="22"/>
      <c r="E36" s="24"/>
      <c r="F36" s="24"/>
      <c r="G36" s="22"/>
      <c r="H36" s="22"/>
      <c r="I36" s="27"/>
      <c r="J36" s="24"/>
      <c r="K36" s="69"/>
      <c r="L36" s="24"/>
      <c r="M36" s="24"/>
      <c r="N36" s="28"/>
      <c r="O36" s="28"/>
      <c r="P36" s="65" t="str">
        <f t="shared" si="0"/>
        <v/>
      </c>
      <c r="Q36" s="66" t="str">
        <f>IF(O36="","",VLOOKUP(O36,'Normdefizite 2014'!$A$4:$E$11,2,0))</f>
        <v/>
      </c>
      <c r="R36" s="92"/>
      <c r="S36" s="80"/>
      <c r="T36" s="67" t="str">
        <f>IF(O36="","",VLOOKUP(O36,'Normdefizite 2014'!$A$4:$D$11,4,0))</f>
        <v/>
      </c>
      <c r="U36" s="72" t="str">
        <f t="shared" si="1"/>
        <v/>
      </c>
      <c r="V36" s="54" t="str">
        <f t="shared" si="2"/>
        <v/>
      </c>
      <c r="W36" s="74" t="str">
        <f t="shared" si="3"/>
        <v/>
      </c>
      <c r="X36" s="15" t="str">
        <f t="shared" si="4"/>
        <v/>
      </c>
      <c r="Y36" s="96" t="str">
        <f t="shared" si="5"/>
        <v/>
      </c>
    </row>
    <row r="37" spans="1:25" s="38" customFormat="1" ht="12.75" customHeight="1" x14ac:dyDescent="0.2">
      <c r="A37" s="26"/>
      <c r="B37" s="22"/>
      <c r="C37" s="24"/>
      <c r="D37" s="22"/>
      <c r="E37" s="24"/>
      <c r="F37" s="24"/>
      <c r="G37" s="22"/>
      <c r="H37" s="22"/>
      <c r="I37" s="27"/>
      <c r="J37" s="24"/>
      <c r="K37" s="69"/>
      <c r="L37" s="24"/>
      <c r="M37" s="24"/>
      <c r="N37" s="28"/>
      <c r="O37" s="28"/>
      <c r="P37" s="65" t="str">
        <f t="shared" si="0"/>
        <v/>
      </c>
      <c r="Q37" s="66" t="str">
        <f>IF(O37="","",VLOOKUP(O37,'Normdefizite 2014'!$A$4:$E$11,2,0))</f>
        <v/>
      </c>
      <c r="R37" s="92"/>
      <c r="S37" s="80"/>
      <c r="T37" s="67" t="str">
        <f>IF(O37="","",VLOOKUP(O37,'Normdefizite 2014'!$A$4:$D$11,4,0))</f>
        <v/>
      </c>
      <c r="U37" s="72" t="str">
        <f t="shared" si="1"/>
        <v/>
      </c>
      <c r="V37" s="54" t="str">
        <f t="shared" si="2"/>
        <v/>
      </c>
      <c r="W37" s="74" t="str">
        <f t="shared" si="3"/>
        <v/>
      </c>
      <c r="X37" s="15" t="str">
        <f t="shared" si="4"/>
        <v/>
      </c>
      <c r="Y37" s="96" t="str">
        <f t="shared" si="5"/>
        <v/>
      </c>
    </row>
    <row r="38" spans="1:25" s="38" customFormat="1" ht="12.75" customHeight="1" x14ac:dyDescent="0.2">
      <c r="A38" s="26"/>
      <c r="B38" s="22"/>
      <c r="C38" s="24"/>
      <c r="D38" s="22"/>
      <c r="E38" s="24"/>
      <c r="F38" s="24"/>
      <c r="G38" s="22"/>
      <c r="H38" s="22"/>
      <c r="I38" s="27"/>
      <c r="J38" s="24"/>
      <c r="K38" s="69"/>
      <c r="L38" s="24"/>
      <c r="M38" s="24"/>
      <c r="N38" s="28"/>
      <c r="O38" s="28"/>
      <c r="P38" s="65" t="str">
        <f t="shared" si="0"/>
        <v/>
      </c>
      <c r="Q38" s="66" t="str">
        <f>IF(O38="","",VLOOKUP(O38,'Normdefizite 2014'!$A$4:$E$11,2,0))</f>
        <v/>
      </c>
      <c r="R38" s="92"/>
      <c r="S38" s="80"/>
      <c r="T38" s="67" t="str">
        <f>IF(O38="","",VLOOKUP(O38,'Normdefizite 2014'!$A$4:$D$11,4,0))</f>
        <v/>
      </c>
      <c r="U38" s="72" t="str">
        <f t="shared" si="1"/>
        <v/>
      </c>
      <c r="V38" s="54" t="str">
        <f t="shared" si="2"/>
        <v/>
      </c>
      <c r="W38" s="74" t="str">
        <f t="shared" si="3"/>
        <v/>
      </c>
      <c r="X38" s="15" t="str">
        <f t="shared" si="4"/>
        <v/>
      </c>
      <c r="Y38" s="96" t="str">
        <f t="shared" si="5"/>
        <v/>
      </c>
    </row>
    <row r="39" spans="1:25" s="38" customFormat="1" ht="12.75" customHeight="1" x14ac:dyDescent="0.2">
      <c r="A39" s="26"/>
      <c r="B39" s="22"/>
      <c r="C39" s="24"/>
      <c r="D39" s="22"/>
      <c r="E39" s="24"/>
      <c r="F39" s="24"/>
      <c r="G39" s="22"/>
      <c r="H39" s="22"/>
      <c r="I39" s="27"/>
      <c r="J39" s="24"/>
      <c r="K39" s="69"/>
      <c r="L39" s="24"/>
      <c r="M39" s="24"/>
      <c r="N39" s="28"/>
      <c r="O39" s="28"/>
      <c r="P39" s="65" t="str">
        <f t="shared" si="0"/>
        <v/>
      </c>
      <c r="Q39" s="66" t="str">
        <f>IF(O39="","",VLOOKUP(O39,'Normdefizite 2014'!$A$4:$E$11,2,0))</f>
        <v/>
      </c>
      <c r="R39" s="92"/>
      <c r="S39" s="80"/>
      <c r="T39" s="67" t="str">
        <f>IF(O39="","",VLOOKUP(O39,'Normdefizite 2014'!$A$4:$D$11,4,0))</f>
        <v/>
      </c>
      <c r="U39" s="72" t="str">
        <f t="shared" si="1"/>
        <v/>
      </c>
      <c r="V39" s="54" t="str">
        <f t="shared" si="2"/>
        <v/>
      </c>
      <c r="W39" s="74" t="str">
        <f t="shared" si="3"/>
        <v/>
      </c>
      <c r="X39" s="15" t="str">
        <f t="shared" si="4"/>
        <v/>
      </c>
      <c r="Y39" s="96" t="str">
        <f t="shared" si="5"/>
        <v/>
      </c>
    </row>
    <row r="40" spans="1:25" s="38" customFormat="1" ht="12.75" customHeight="1" x14ac:dyDescent="0.2">
      <c r="A40" s="26"/>
      <c r="B40" s="22"/>
      <c r="C40" s="24"/>
      <c r="D40" s="22"/>
      <c r="E40" s="24"/>
      <c r="F40" s="24"/>
      <c r="G40" s="22"/>
      <c r="H40" s="22"/>
      <c r="I40" s="27"/>
      <c r="J40" s="24"/>
      <c r="K40" s="69"/>
      <c r="L40" s="24"/>
      <c r="M40" s="24"/>
      <c r="N40" s="28"/>
      <c r="O40" s="28"/>
      <c r="P40" s="65" t="str">
        <f t="shared" si="0"/>
        <v/>
      </c>
      <c r="Q40" s="66" t="str">
        <f>IF(O40="","",VLOOKUP(O40,'Normdefizite 2014'!$A$4:$E$11,2,0))</f>
        <v/>
      </c>
      <c r="R40" s="92"/>
      <c r="S40" s="80"/>
      <c r="T40" s="67" t="str">
        <f>IF(O40="","",VLOOKUP(O40,'Normdefizite 2014'!$A$4:$D$11,4,0))</f>
        <v/>
      </c>
      <c r="U40" s="72" t="str">
        <f t="shared" si="1"/>
        <v/>
      </c>
      <c r="V40" s="54" t="str">
        <f t="shared" si="2"/>
        <v/>
      </c>
      <c r="W40" s="74" t="str">
        <f t="shared" si="3"/>
        <v/>
      </c>
      <c r="X40" s="15" t="str">
        <f t="shared" si="4"/>
        <v/>
      </c>
      <c r="Y40" s="96" t="str">
        <f t="shared" si="5"/>
        <v/>
      </c>
    </row>
    <row r="41" spans="1:25" s="38" customFormat="1" ht="12.75" customHeight="1" x14ac:dyDescent="0.2">
      <c r="A41" s="26"/>
      <c r="B41" s="22"/>
      <c r="C41" s="24"/>
      <c r="D41" s="22"/>
      <c r="E41" s="24"/>
      <c r="F41" s="24"/>
      <c r="G41" s="22"/>
      <c r="H41" s="22"/>
      <c r="I41" s="27"/>
      <c r="J41" s="24"/>
      <c r="K41" s="69"/>
      <c r="L41" s="24"/>
      <c r="M41" s="24"/>
      <c r="N41" s="28"/>
      <c r="O41" s="28"/>
      <c r="P41" s="65" t="str">
        <f t="shared" si="0"/>
        <v/>
      </c>
      <c r="Q41" s="66" t="str">
        <f>IF(O41="","",VLOOKUP(O41,'Normdefizite 2014'!$A$4:$E$11,2,0))</f>
        <v/>
      </c>
      <c r="R41" s="92"/>
      <c r="S41" s="80"/>
      <c r="T41" s="67" t="str">
        <f>IF(O41="","",VLOOKUP(O41,'Normdefizite 2014'!$A$4:$D$11,4,0))</f>
        <v/>
      </c>
      <c r="U41" s="72" t="str">
        <f t="shared" si="1"/>
        <v/>
      </c>
      <c r="V41" s="54" t="str">
        <f t="shared" si="2"/>
        <v/>
      </c>
      <c r="W41" s="74" t="str">
        <f t="shared" si="3"/>
        <v/>
      </c>
      <c r="X41" s="15" t="str">
        <f t="shared" si="4"/>
        <v/>
      </c>
      <c r="Y41" s="96" t="str">
        <f t="shared" si="5"/>
        <v/>
      </c>
    </row>
    <row r="42" spans="1:25" s="38" customFormat="1" ht="12.75" customHeight="1" x14ac:dyDescent="0.2">
      <c r="A42" s="26"/>
      <c r="B42" s="22"/>
      <c r="C42" s="24"/>
      <c r="D42" s="22"/>
      <c r="E42" s="24"/>
      <c r="F42" s="24"/>
      <c r="G42" s="22"/>
      <c r="H42" s="22"/>
      <c r="I42" s="27"/>
      <c r="J42" s="24"/>
      <c r="K42" s="69"/>
      <c r="L42" s="24"/>
      <c r="M42" s="24"/>
      <c r="N42" s="28"/>
      <c r="O42" s="28"/>
      <c r="P42" s="65" t="str">
        <f t="shared" si="0"/>
        <v/>
      </c>
      <c r="Q42" s="66" t="str">
        <f>IF(O42="","",VLOOKUP(O42,'Normdefizite 2014'!$A$4:$E$11,2,0))</f>
        <v/>
      </c>
      <c r="R42" s="92"/>
      <c r="S42" s="80"/>
      <c r="T42" s="67" t="str">
        <f>IF(O42="","",VLOOKUP(O42,'Normdefizite 2014'!$A$4:$D$11,4,0))</f>
        <v/>
      </c>
      <c r="U42" s="72" t="str">
        <f t="shared" si="1"/>
        <v/>
      </c>
      <c r="V42" s="54" t="str">
        <f t="shared" si="2"/>
        <v/>
      </c>
      <c r="W42" s="74" t="str">
        <f t="shared" si="3"/>
        <v/>
      </c>
      <c r="X42" s="15" t="str">
        <f t="shared" si="4"/>
        <v/>
      </c>
      <c r="Y42" s="96" t="str">
        <f t="shared" si="5"/>
        <v/>
      </c>
    </row>
    <row r="43" spans="1:25" s="38" customFormat="1" ht="12.75" customHeight="1" x14ac:dyDescent="0.2">
      <c r="A43" s="26"/>
      <c r="B43" s="22"/>
      <c r="C43" s="24"/>
      <c r="D43" s="22"/>
      <c r="E43" s="24"/>
      <c r="F43" s="24"/>
      <c r="G43" s="22"/>
      <c r="H43" s="22"/>
      <c r="I43" s="27"/>
      <c r="J43" s="24"/>
      <c r="K43" s="69"/>
      <c r="L43" s="24"/>
      <c r="M43" s="24"/>
      <c r="N43" s="28"/>
      <c r="O43" s="28"/>
      <c r="P43" s="65" t="str">
        <f t="shared" si="0"/>
        <v/>
      </c>
      <c r="Q43" s="66" t="str">
        <f>IF(O43="","",VLOOKUP(O43,'Normdefizite 2014'!$A$4:$E$11,2,0))</f>
        <v/>
      </c>
      <c r="R43" s="92"/>
      <c r="S43" s="80"/>
      <c r="T43" s="67" t="str">
        <f>IF(O43="","",VLOOKUP(O43,'Normdefizite 2014'!$A$4:$D$11,4,0))</f>
        <v/>
      </c>
      <c r="U43" s="72" t="str">
        <f t="shared" si="1"/>
        <v/>
      </c>
      <c r="V43" s="54" t="str">
        <f t="shared" si="2"/>
        <v/>
      </c>
      <c r="W43" s="74" t="str">
        <f t="shared" si="3"/>
        <v/>
      </c>
      <c r="X43" s="15" t="str">
        <f t="shared" si="4"/>
        <v/>
      </c>
      <c r="Y43" s="96" t="str">
        <f t="shared" si="5"/>
        <v/>
      </c>
    </row>
    <row r="44" spans="1:25" s="38" customFormat="1" ht="12.75" customHeight="1" x14ac:dyDescent="0.2">
      <c r="A44" s="26"/>
      <c r="B44" s="22"/>
      <c r="C44" s="24"/>
      <c r="D44" s="22"/>
      <c r="E44" s="24"/>
      <c r="F44" s="24"/>
      <c r="G44" s="22"/>
      <c r="H44" s="22"/>
      <c r="I44" s="27"/>
      <c r="J44" s="24"/>
      <c r="K44" s="69"/>
      <c r="L44" s="24"/>
      <c r="M44" s="24"/>
      <c r="N44" s="28"/>
      <c r="O44" s="28"/>
      <c r="P44" s="65" t="str">
        <f t="shared" si="0"/>
        <v/>
      </c>
      <c r="Q44" s="66" t="str">
        <f>IF(O44="","",VLOOKUP(O44,'Normdefizite 2014'!$A$4:$E$11,2,0))</f>
        <v/>
      </c>
      <c r="R44" s="92"/>
      <c r="S44" s="80"/>
      <c r="T44" s="67" t="str">
        <f>IF(O44="","",VLOOKUP(O44,'Normdefizite 2014'!$A$4:$D$11,4,0))</f>
        <v/>
      </c>
      <c r="U44" s="72" t="str">
        <f t="shared" si="1"/>
        <v/>
      </c>
      <c r="V44" s="54" t="str">
        <f t="shared" si="2"/>
        <v/>
      </c>
      <c r="W44" s="74" t="str">
        <f t="shared" si="3"/>
        <v/>
      </c>
      <c r="X44" s="15" t="str">
        <f t="shared" si="4"/>
        <v/>
      </c>
      <c r="Y44" s="96" t="str">
        <f t="shared" si="5"/>
        <v/>
      </c>
    </row>
    <row r="45" spans="1:25" s="38" customFormat="1" ht="12.75" customHeight="1" x14ac:dyDescent="0.2">
      <c r="A45" s="26"/>
      <c r="B45" s="22"/>
      <c r="C45" s="24"/>
      <c r="D45" s="22"/>
      <c r="E45" s="24"/>
      <c r="F45" s="24"/>
      <c r="G45" s="22"/>
      <c r="H45" s="22"/>
      <c r="I45" s="27"/>
      <c r="J45" s="24"/>
      <c r="K45" s="69"/>
      <c r="L45" s="24"/>
      <c r="M45" s="24"/>
      <c r="N45" s="28"/>
      <c r="O45" s="28"/>
      <c r="P45" s="65" t="str">
        <f t="shared" si="0"/>
        <v/>
      </c>
      <c r="Q45" s="66" t="str">
        <f>IF(O45="","",VLOOKUP(O45,'Normdefizite 2014'!$A$4:$E$11,2,0))</f>
        <v/>
      </c>
      <c r="R45" s="92"/>
      <c r="S45" s="80"/>
      <c r="T45" s="67" t="str">
        <f>IF(O45="","",VLOOKUP(O45,'Normdefizite 2014'!$A$4:$D$11,4,0))</f>
        <v/>
      </c>
      <c r="U45" s="72" t="str">
        <f t="shared" si="1"/>
        <v/>
      </c>
      <c r="V45" s="54" t="str">
        <f t="shared" si="2"/>
        <v/>
      </c>
      <c r="W45" s="74" t="str">
        <f t="shared" si="3"/>
        <v/>
      </c>
      <c r="X45" s="15" t="str">
        <f t="shared" si="4"/>
        <v/>
      </c>
      <c r="Y45" s="96" t="str">
        <f t="shared" si="5"/>
        <v/>
      </c>
    </row>
    <row r="46" spans="1:25" s="38" customFormat="1" ht="12.75" customHeight="1" x14ac:dyDescent="0.2">
      <c r="A46" s="26"/>
      <c r="B46" s="22"/>
      <c r="C46" s="24"/>
      <c r="D46" s="22"/>
      <c r="E46" s="24"/>
      <c r="F46" s="24"/>
      <c r="G46" s="22"/>
      <c r="H46" s="22"/>
      <c r="I46" s="27"/>
      <c r="J46" s="24"/>
      <c r="K46" s="69"/>
      <c r="L46" s="24"/>
      <c r="M46" s="24"/>
      <c r="N46" s="28"/>
      <c r="O46" s="28"/>
      <c r="P46" s="65" t="str">
        <f t="shared" si="0"/>
        <v/>
      </c>
      <c r="Q46" s="66" t="str">
        <f>IF(O46="","",VLOOKUP(O46,'Normdefizite 2014'!$A$4:$E$11,2,0))</f>
        <v/>
      </c>
      <c r="R46" s="92"/>
      <c r="S46" s="80"/>
      <c r="T46" s="67" t="str">
        <f>IF(O46="","",VLOOKUP(O46,'Normdefizite 2014'!$A$4:$D$11,4,0))</f>
        <v/>
      </c>
      <c r="U46" s="72" t="str">
        <f t="shared" si="1"/>
        <v/>
      </c>
      <c r="V46" s="54" t="str">
        <f t="shared" si="2"/>
        <v/>
      </c>
      <c r="W46" s="74" t="str">
        <f t="shared" si="3"/>
        <v/>
      </c>
      <c r="X46" s="15" t="str">
        <f t="shared" si="4"/>
        <v/>
      </c>
      <c r="Y46" s="96" t="str">
        <f t="shared" si="5"/>
        <v/>
      </c>
    </row>
    <row r="47" spans="1:25" s="38" customFormat="1" ht="12.75" customHeight="1" x14ac:dyDescent="0.2">
      <c r="A47" s="26"/>
      <c r="B47" s="22"/>
      <c r="C47" s="24"/>
      <c r="D47" s="22"/>
      <c r="E47" s="24"/>
      <c r="F47" s="24"/>
      <c r="G47" s="22"/>
      <c r="H47" s="22"/>
      <c r="I47" s="27"/>
      <c r="J47" s="24"/>
      <c r="K47" s="69"/>
      <c r="L47" s="24"/>
      <c r="M47" s="24"/>
      <c r="N47" s="28"/>
      <c r="O47" s="28"/>
      <c r="P47" s="65" t="str">
        <f t="shared" si="0"/>
        <v/>
      </c>
      <c r="Q47" s="66" t="str">
        <f>IF(O47="","",VLOOKUP(O47,'Normdefizite 2014'!$A$4:$E$11,2,0))</f>
        <v/>
      </c>
      <c r="R47" s="92"/>
      <c r="S47" s="80"/>
      <c r="T47" s="67" t="str">
        <f>IF(O47="","",VLOOKUP(O47,'Normdefizite 2014'!$A$4:$D$11,4,0))</f>
        <v/>
      </c>
      <c r="U47" s="72" t="str">
        <f t="shared" si="1"/>
        <v/>
      </c>
      <c r="V47" s="54" t="str">
        <f t="shared" si="2"/>
        <v/>
      </c>
      <c r="W47" s="74" t="str">
        <f t="shared" si="3"/>
        <v/>
      </c>
      <c r="X47" s="15" t="str">
        <f t="shared" si="4"/>
        <v/>
      </c>
      <c r="Y47" s="96" t="str">
        <f t="shared" si="5"/>
        <v/>
      </c>
    </row>
    <row r="48" spans="1:25" s="38" customFormat="1" ht="12.75" customHeight="1" x14ac:dyDescent="0.2">
      <c r="A48" s="26"/>
      <c r="B48" s="22"/>
      <c r="C48" s="24"/>
      <c r="D48" s="22"/>
      <c r="E48" s="24"/>
      <c r="F48" s="24"/>
      <c r="G48" s="22"/>
      <c r="H48" s="22"/>
      <c r="I48" s="27"/>
      <c r="J48" s="24"/>
      <c r="K48" s="69"/>
      <c r="L48" s="24"/>
      <c r="M48" s="24"/>
      <c r="N48" s="28"/>
      <c r="O48" s="28"/>
      <c r="P48" s="65" t="str">
        <f t="shared" si="0"/>
        <v/>
      </c>
      <c r="Q48" s="66" t="str">
        <f>IF(O48="","",VLOOKUP(O48,'Normdefizite 2014'!$A$4:$E$11,2,0))</f>
        <v/>
      </c>
      <c r="R48" s="92"/>
      <c r="S48" s="80"/>
      <c r="T48" s="67" t="str">
        <f>IF(O48="","",VLOOKUP(O48,'Normdefizite 2014'!$A$4:$D$11,4,0))</f>
        <v/>
      </c>
      <c r="U48" s="72" t="str">
        <f t="shared" si="1"/>
        <v/>
      </c>
      <c r="V48" s="54" t="str">
        <f t="shared" si="2"/>
        <v/>
      </c>
      <c r="W48" s="74" t="str">
        <f t="shared" si="3"/>
        <v/>
      </c>
      <c r="X48" s="15" t="str">
        <f t="shared" si="4"/>
        <v/>
      </c>
      <c r="Y48" s="96" t="str">
        <f t="shared" si="5"/>
        <v/>
      </c>
    </row>
    <row r="49" spans="1:25" s="38" customFormat="1" ht="12.75" customHeight="1" x14ac:dyDescent="0.2">
      <c r="A49" s="26"/>
      <c r="B49" s="22"/>
      <c r="C49" s="24"/>
      <c r="D49" s="22"/>
      <c r="E49" s="24"/>
      <c r="F49" s="24"/>
      <c r="G49" s="22"/>
      <c r="H49" s="22"/>
      <c r="I49" s="27"/>
      <c r="J49" s="24"/>
      <c r="K49" s="69"/>
      <c r="L49" s="24"/>
      <c r="M49" s="24"/>
      <c r="N49" s="28"/>
      <c r="O49" s="28"/>
      <c r="P49" s="65" t="str">
        <f t="shared" si="0"/>
        <v/>
      </c>
      <c r="Q49" s="66" t="str">
        <f>IF(O49="","",VLOOKUP(O49,'Normdefizite 2014'!$A$4:$E$11,2,0))</f>
        <v/>
      </c>
      <c r="R49" s="92"/>
      <c r="S49" s="80"/>
      <c r="T49" s="67" t="str">
        <f>IF(O49="","",VLOOKUP(O49,'Normdefizite 2014'!$A$4:$D$11,4,0))</f>
        <v/>
      </c>
      <c r="U49" s="72" t="str">
        <f t="shared" si="1"/>
        <v/>
      </c>
      <c r="V49" s="54" t="str">
        <f t="shared" si="2"/>
        <v/>
      </c>
      <c r="W49" s="74" t="str">
        <f t="shared" si="3"/>
        <v/>
      </c>
      <c r="X49" s="15" t="str">
        <f t="shared" si="4"/>
        <v/>
      </c>
      <c r="Y49" s="96" t="str">
        <f t="shared" si="5"/>
        <v/>
      </c>
    </row>
    <row r="50" spans="1:25" s="38" customFormat="1" ht="12.75" customHeight="1" x14ac:dyDescent="0.2">
      <c r="A50" s="26"/>
      <c r="B50" s="22"/>
      <c r="C50" s="24"/>
      <c r="D50" s="22"/>
      <c r="E50" s="24"/>
      <c r="F50" s="24"/>
      <c r="G50" s="22"/>
      <c r="H50" s="22"/>
      <c r="I50" s="27"/>
      <c r="J50" s="24"/>
      <c r="K50" s="69"/>
      <c r="L50" s="24"/>
      <c r="M50" s="24"/>
      <c r="N50" s="28"/>
      <c r="O50" s="28"/>
      <c r="P50" s="65" t="str">
        <f t="shared" si="0"/>
        <v/>
      </c>
      <c r="Q50" s="66" t="str">
        <f>IF(O50="","",VLOOKUP(O50,'Normdefizite 2014'!$A$4:$E$11,2,0))</f>
        <v/>
      </c>
      <c r="R50" s="92"/>
      <c r="S50" s="80"/>
      <c r="T50" s="67" t="str">
        <f>IF(O50="","",VLOOKUP(O50,'Normdefizite 2014'!$A$4:$D$11,4,0))</f>
        <v/>
      </c>
      <c r="U50" s="72" t="str">
        <f t="shared" si="1"/>
        <v/>
      </c>
      <c r="V50" s="54" t="str">
        <f t="shared" si="2"/>
        <v/>
      </c>
      <c r="W50" s="74" t="str">
        <f t="shared" si="3"/>
        <v/>
      </c>
      <c r="X50" s="15" t="str">
        <f t="shared" si="4"/>
        <v/>
      </c>
      <c r="Y50" s="96" t="str">
        <f t="shared" si="5"/>
        <v/>
      </c>
    </row>
    <row r="51" spans="1:25" s="38" customFormat="1" ht="12.75" customHeight="1" x14ac:dyDescent="0.2">
      <c r="A51" s="26"/>
      <c r="B51" s="22"/>
      <c r="C51" s="24"/>
      <c r="D51" s="22"/>
      <c r="E51" s="24"/>
      <c r="F51" s="24"/>
      <c r="G51" s="22"/>
      <c r="H51" s="22"/>
      <c r="I51" s="27"/>
      <c r="J51" s="24"/>
      <c r="K51" s="69"/>
      <c r="L51" s="24"/>
      <c r="M51" s="24"/>
      <c r="N51" s="28"/>
      <c r="O51" s="28"/>
      <c r="P51" s="65" t="str">
        <f t="shared" si="0"/>
        <v/>
      </c>
      <c r="Q51" s="66" t="str">
        <f>IF(O51="","",VLOOKUP(O51,'Normdefizite 2014'!$A$4:$E$11,2,0))</f>
        <v/>
      </c>
      <c r="R51" s="92"/>
      <c r="S51" s="80"/>
      <c r="T51" s="67" t="str">
        <f>IF(O51="","",VLOOKUP(O51,'Normdefizite 2014'!$A$4:$D$11,4,0))</f>
        <v/>
      </c>
      <c r="U51" s="72" t="str">
        <f t="shared" si="1"/>
        <v/>
      </c>
      <c r="V51" s="54" t="str">
        <f t="shared" si="2"/>
        <v/>
      </c>
      <c r="W51" s="74" t="str">
        <f t="shared" si="3"/>
        <v/>
      </c>
      <c r="X51" s="15" t="str">
        <f t="shared" si="4"/>
        <v/>
      </c>
      <c r="Y51" s="96" t="str">
        <f t="shared" si="5"/>
        <v/>
      </c>
    </row>
    <row r="52" spans="1:25" s="38" customFormat="1" ht="12.75" customHeight="1" x14ac:dyDescent="0.2">
      <c r="A52" s="26"/>
      <c r="B52" s="22"/>
      <c r="C52" s="24"/>
      <c r="D52" s="22"/>
      <c r="E52" s="24"/>
      <c r="F52" s="24"/>
      <c r="G52" s="22"/>
      <c r="H52" s="22"/>
      <c r="I52" s="27"/>
      <c r="J52" s="24"/>
      <c r="K52" s="69"/>
      <c r="L52" s="24"/>
      <c r="M52" s="24"/>
      <c r="N52" s="28"/>
      <c r="O52" s="28"/>
      <c r="P52" s="65" t="str">
        <f t="shared" si="0"/>
        <v/>
      </c>
      <c r="Q52" s="66" t="str">
        <f>IF(O52="","",VLOOKUP(O52,'Normdefizite 2014'!$A$4:$E$11,2,0))</f>
        <v/>
      </c>
      <c r="R52" s="92"/>
      <c r="S52" s="80"/>
      <c r="T52" s="67" t="str">
        <f>IF(O52="","",VLOOKUP(O52,'Normdefizite 2014'!$A$4:$D$11,4,0))</f>
        <v/>
      </c>
      <c r="U52" s="72" t="str">
        <f t="shared" si="1"/>
        <v/>
      </c>
      <c r="V52" s="54" t="str">
        <f t="shared" si="2"/>
        <v/>
      </c>
      <c r="W52" s="74" t="str">
        <f t="shared" si="3"/>
        <v/>
      </c>
      <c r="X52" s="15" t="str">
        <f t="shared" si="4"/>
        <v/>
      </c>
      <c r="Y52" s="96" t="str">
        <f t="shared" si="5"/>
        <v/>
      </c>
    </row>
    <row r="53" spans="1:25" s="38" customFormat="1" ht="12.75" customHeight="1" x14ac:dyDescent="0.2">
      <c r="A53" s="26"/>
      <c r="B53" s="22"/>
      <c r="C53" s="24"/>
      <c r="D53" s="22"/>
      <c r="E53" s="24"/>
      <c r="F53" s="24"/>
      <c r="G53" s="22"/>
      <c r="H53" s="22"/>
      <c r="I53" s="27"/>
      <c r="J53" s="24"/>
      <c r="K53" s="69"/>
      <c r="L53" s="24"/>
      <c r="M53" s="24"/>
      <c r="N53" s="28"/>
      <c r="O53" s="28"/>
      <c r="P53" s="65" t="str">
        <f t="shared" si="0"/>
        <v/>
      </c>
      <c r="Q53" s="66" t="str">
        <f>IF(O53="","",VLOOKUP(O53,'Normdefizite 2014'!$A$4:$E$11,2,0))</f>
        <v/>
      </c>
      <c r="R53" s="92"/>
      <c r="S53" s="80"/>
      <c r="T53" s="67" t="str">
        <f>IF(O53="","",VLOOKUP(O53,'Normdefizite 2014'!$A$4:$D$11,4,0))</f>
        <v/>
      </c>
      <c r="U53" s="72" t="str">
        <f t="shared" si="1"/>
        <v/>
      </c>
      <c r="V53" s="54" t="str">
        <f t="shared" si="2"/>
        <v/>
      </c>
      <c r="W53" s="74" t="str">
        <f t="shared" si="3"/>
        <v/>
      </c>
      <c r="X53" s="15" t="str">
        <f t="shared" si="4"/>
        <v/>
      </c>
      <c r="Y53" s="96" t="str">
        <f t="shared" si="5"/>
        <v/>
      </c>
    </row>
    <row r="54" spans="1:25" s="38" customFormat="1" ht="12.75" customHeight="1" x14ac:dyDescent="0.2">
      <c r="A54" s="26"/>
      <c r="B54" s="22"/>
      <c r="C54" s="24"/>
      <c r="D54" s="22"/>
      <c r="E54" s="24"/>
      <c r="F54" s="24"/>
      <c r="G54" s="22"/>
      <c r="H54" s="22"/>
      <c r="I54" s="27"/>
      <c r="J54" s="24"/>
      <c r="K54" s="69"/>
      <c r="L54" s="24"/>
      <c r="M54" s="24"/>
      <c r="N54" s="28"/>
      <c r="O54" s="28"/>
      <c r="P54" s="65" t="str">
        <f t="shared" si="0"/>
        <v/>
      </c>
      <c r="Q54" s="66" t="str">
        <f>IF(O54="","",VLOOKUP(O54,'Normdefizite 2014'!$A$4:$E$11,2,0))</f>
        <v/>
      </c>
      <c r="R54" s="92"/>
      <c r="S54" s="80"/>
      <c r="T54" s="67" t="str">
        <f>IF(O54="","",VLOOKUP(O54,'Normdefizite 2014'!$A$4:$D$11,4,0))</f>
        <v/>
      </c>
      <c r="U54" s="72" t="str">
        <f t="shared" si="1"/>
        <v/>
      </c>
      <c r="V54" s="54" t="str">
        <f t="shared" si="2"/>
        <v/>
      </c>
      <c r="W54" s="74" t="str">
        <f t="shared" si="3"/>
        <v/>
      </c>
      <c r="X54" s="15" t="str">
        <f t="shared" si="4"/>
        <v/>
      </c>
      <c r="Y54" s="96" t="str">
        <f t="shared" si="5"/>
        <v/>
      </c>
    </row>
    <row r="55" spans="1:25" s="38" customFormat="1" ht="12.75" hidden="1" customHeight="1" x14ac:dyDescent="0.2">
      <c r="A55" s="26"/>
      <c r="B55" s="22"/>
      <c r="C55" s="24"/>
      <c r="D55" s="22"/>
      <c r="E55" s="24"/>
      <c r="F55" s="24"/>
      <c r="G55" s="22"/>
      <c r="H55" s="22"/>
      <c r="I55" s="27"/>
      <c r="J55" s="24"/>
      <c r="K55" s="69"/>
      <c r="L55" s="24"/>
      <c r="M55" s="24"/>
      <c r="N55" s="28"/>
      <c r="O55" s="28"/>
      <c r="P55" s="65" t="str">
        <f t="shared" si="0"/>
        <v/>
      </c>
      <c r="Q55" s="66" t="str">
        <f>IF(O55="","",VLOOKUP(O55,'Normdefizite 2014'!$A$4:$E$11,2,0))</f>
        <v/>
      </c>
      <c r="R55" s="92"/>
      <c r="S55" s="80"/>
      <c r="T55" s="67" t="str">
        <f>IF(O55="","",VLOOKUP(O55,'Normdefizite 2014'!$A$4:$D$11,4,0))</f>
        <v/>
      </c>
      <c r="U55" s="72" t="str">
        <f t="shared" si="1"/>
        <v/>
      </c>
      <c r="V55" s="54" t="str">
        <f t="shared" si="2"/>
        <v/>
      </c>
      <c r="W55" s="74" t="str">
        <f t="shared" si="3"/>
        <v/>
      </c>
      <c r="X55" s="15" t="str">
        <f t="shared" si="4"/>
        <v/>
      </c>
      <c r="Y55" s="96" t="str">
        <f t="shared" si="5"/>
        <v/>
      </c>
    </row>
    <row r="56" spans="1:25" s="38" customFormat="1" ht="12.75" hidden="1" customHeight="1" x14ac:dyDescent="0.2">
      <c r="A56" s="26"/>
      <c r="B56" s="22"/>
      <c r="C56" s="24"/>
      <c r="D56" s="22"/>
      <c r="E56" s="24"/>
      <c r="F56" s="24"/>
      <c r="G56" s="22"/>
      <c r="H56" s="22"/>
      <c r="I56" s="27"/>
      <c r="J56" s="24"/>
      <c r="K56" s="69"/>
      <c r="L56" s="24"/>
      <c r="M56" s="24"/>
      <c r="N56" s="28"/>
      <c r="O56" s="28"/>
      <c r="P56" s="65" t="str">
        <f t="shared" si="0"/>
        <v/>
      </c>
      <c r="Q56" s="66" t="str">
        <f>IF(O56="","",VLOOKUP(O56,'Normdefizite 2014'!$A$4:$E$11,2,0))</f>
        <v/>
      </c>
      <c r="R56" s="92"/>
      <c r="S56" s="80"/>
      <c r="T56" s="67" t="str">
        <f>IF(O56="","",VLOOKUP(O56,'Normdefizite 2014'!$A$4:$D$11,4,0))</f>
        <v/>
      </c>
      <c r="U56" s="72" t="str">
        <f t="shared" si="1"/>
        <v/>
      </c>
      <c r="V56" s="54" t="str">
        <f t="shared" si="2"/>
        <v/>
      </c>
      <c r="W56" s="74" t="str">
        <f t="shared" si="3"/>
        <v/>
      </c>
      <c r="X56" s="15" t="str">
        <f t="shared" si="4"/>
        <v/>
      </c>
      <c r="Y56" s="96" t="str">
        <f t="shared" si="5"/>
        <v/>
      </c>
    </row>
    <row r="57" spans="1:25" s="38" customFormat="1" ht="12.75" hidden="1" customHeight="1" x14ac:dyDescent="0.2">
      <c r="A57" s="26"/>
      <c r="B57" s="22"/>
      <c r="C57" s="24"/>
      <c r="D57" s="22"/>
      <c r="E57" s="24"/>
      <c r="F57" s="24"/>
      <c r="G57" s="22"/>
      <c r="H57" s="22"/>
      <c r="I57" s="27"/>
      <c r="J57" s="24"/>
      <c r="K57" s="69"/>
      <c r="L57" s="24"/>
      <c r="M57" s="24"/>
      <c r="N57" s="28"/>
      <c r="O57" s="28"/>
      <c r="P57" s="65" t="str">
        <f t="shared" si="0"/>
        <v/>
      </c>
      <c r="Q57" s="66" t="str">
        <f>IF(O57="","",VLOOKUP(O57,'Normdefizite 2014'!$A$4:$E$11,2,0))</f>
        <v/>
      </c>
      <c r="R57" s="92"/>
      <c r="S57" s="80"/>
      <c r="T57" s="67" t="str">
        <f>IF(O57="","",VLOOKUP(O57,'Normdefizite 2014'!$A$4:$D$11,4,0))</f>
        <v/>
      </c>
      <c r="U57" s="72" t="str">
        <f t="shared" si="1"/>
        <v/>
      </c>
      <c r="V57" s="54" t="str">
        <f t="shared" si="2"/>
        <v/>
      </c>
      <c r="W57" s="74" t="str">
        <f t="shared" si="3"/>
        <v/>
      </c>
      <c r="X57" s="15" t="str">
        <f t="shared" si="4"/>
        <v/>
      </c>
      <c r="Y57" s="96" t="str">
        <f t="shared" si="5"/>
        <v/>
      </c>
    </row>
    <row r="58" spans="1:25" s="38" customFormat="1" ht="12.75" hidden="1" customHeight="1" x14ac:dyDescent="0.2">
      <c r="A58" s="26"/>
      <c r="B58" s="22"/>
      <c r="C58" s="24"/>
      <c r="D58" s="22"/>
      <c r="E58" s="24"/>
      <c r="F58" s="24"/>
      <c r="G58" s="22"/>
      <c r="H58" s="22"/>
      <c r="I58" s="27"/>
      <c r="J58" s="24"/>
      <c r="K58" s="69"/>
      <c r="L58" s="24"/>
      <c r="M58" s="24"/>
      <c r="N58" s="28"/>
      <c r="O58" s="28"/>
      <c r="P58" s="65" t="str">
        <f t="shared" si="0"/>
        <v/>
      </c>
      <c r="Q58" s="66" t="str">
        <f>IF(O58="","",VLOOKUP(O58,'Normdefizite 2014'!$A$4:$E$11,2,0))</f>
        <v/>
      </c>
      <c r="R58" s="92"/>
      <c r="S58" s="80"/>
      <c r="T58" s="67" t="str">
        <f>IF(O58="","",VLOOKUP(O58,'Normdefizite 2014'!$A$4:$D$11,4,0))</f>
        <v/>
      </c>
      <c r="U58" s="72" t="str">
        <f t="shared" si="1"/>
        <v/>
      </c>
      <c r="V58" s="54" t="str">
        <f t="shared" si="2"/>
        <v/>
      </c>
      <c r="W58" s="74" t="str">
        <f t="shared" si="3"/>
        <v/>
      </c>
      <c r="X58" s="15" t="str">
        <f t="shared" si="4"/>
        <v/>
      </c>
      <c r="Y58" s="96" t="str">
        <f t="shared" si="5"/>
        <v/>
      </c>
    </row>
    <row r="59" spans="1:25" s="38" customFormat="1" ht="12.75" hidden="1" customHeight="1" x14ac:dyDescent="0.2">
      <c r="A59" s="26"/>
      <c r="B59" s="22"/>
      <c r="C59" s="24"/>
      <c r="D59" s="22"/>
      <c r="E59" s="24"/>
      <c r="F59" s="24"/>
      <c r="G59" s="22"/>
      <c r="H59" s="22"/>
      <c r="I59" s="27"/>
      <c r="J59" s="24"/>
      <c r="K59" s="69"/>
      <c r="L59" s="24"/>
      <c r="M59" s="24"/>
      <c r="N59" s="28"/>
      <c r="O59" s="28"/>
      <c r="P59" s="65" t="str">
        <f t="shared" si="0"/>
        <v/>
      </c>
      <c r="Q59" s="66" t="str">
        <f>IF(O59="","",VLOOKUP(O59,'Normdefizite 2014'!$A$4:$E$11,2,0))</f>
        <v/>
      </c>
      <c r="R59" s="92"/>
      <c r="S59" s="80"/>
      <c r="T59" s="67" t="str">
        <f>IF(O59="","",VLOOKUP(O59,'Normdefizite 2014'!$A$4:$D$11,4,0))</f>
        <v/>
      </c>
      <c r="U59" s="72" t="str">
        <f t="shared" si="1"/>
        <v/>
      </c>
      <c r="V59" s="54" t="str">
        <f t="shared" si="2"/>
        <v/>
      </c>
      <c r="W59" s="74" t="str">
        <f t="shared" si="3"/>
        <v/>
      </c>
      <c r="X59" s="15" t="str">
        <f t="shared" si="4"/>
        <v/>
      </c>
      <c r="Y59" s="96" t="str">
        <f t="shared" si="5"/>
        <v/>
      </c>
    </row>
    <row r="60" spans="1:25" s="38" customFormat="1" ht="12.75" hidden="1" customHeight="1" x14ac:dyDescent="0.2">
      <c r="A60" s="26"/>
      <c r="B60" s="22"/>
      <c r="C60" s="24"/>
      <c r="D60" s="22"/>
      <c r="E60" s="24"/>
      <c r="F60" s="24"/>
      <c r="G60" s="22"/>
      <c r="H60" s="22"/>
      <c r="I60" s="27"/>
      <c r="J60" s="24"/>
      <c r="K60" s="69"/>
      <c r="L60" s="24"/>
      <c r="M60" s="24"/>
      <c r="N60" s="28"/>
      <c r="O60" s="28"/>
      <c r="P60" s="65" t="str">
        <f t="shared" si="0"/>
        <v/>
      </c>
      <c r="Q60" s="66" t="str">
        <f>IF(O60="","",VLOOKUP(O60,'Normdefizite 2014'!$A$4:$E$11,2,0))</f>
        <v/>
      </c>
      <c r="R60" s="92"/>
      <c r="S60" s="80"/>
      <c r="T60" s="67" t="str">
        <f>IF(O60="","",VLOOKUP(O60,'Normdefizite 2014'!$A$4:$D$11,4,0))</f>
        <v/>
      </c>
      <c r="U60" s="72" t="str">
        <f t="shared" si="1"/>
        <v/>
      </c>
      <c r="V60" s="54" t="str">
        <f t="shared" si="2"/>
        <v/>
      </c>
      <c r="W60" s="74" t="str">
        <f t="shared" si="3"/>
        <v/>
      </c>
      <c r="X60" s="15" t="str">
        <f t="shared" si="4"/>
        <v/>
      </c>
      <c r="Y60" s="96" t="str">
        <f t="shared" si="5"/>
        <v/>
      </c>
    </row>
    <row r="61" spans="1:25" s="38" customFormat="1" ht="12.75" hidden="1" customHeight="1" x14ac:dyDescent="0.2">
      <c r="A61" s="26"/>
      <c r="B61" s="22"/>
      <c r="C61" s="24"/>
      <c r="D61" s="22"/>
      <c r="E61" s="24"/>
      <c r="F61" s="24"/>
      <c r="G61" s="22"/>
      <c r="H61" s="22"/>
      <c r="I61" s="27"/>
      <c r="J61" s="24"/>
      <c r="K61" s="69"/>
      <c r="L61" s="24"/>
      <c r="M61" s="24"/>
      <c r="N61" s="28"/>
      <c r="O61" s="28"/>
      <c r="P61" s="65" t="str">
        <f t="shared" si="0"/>
        <v/>
      </c>
      <c r="Q61" s="66" t="str">
        <f>IF(O61="","",VLOOKUP(O61,'Normdefizite 2014'!$A$4:$E$11,2,0))</f>
        <v/>
      </c>
      <c r="R61" s="92"/>
      <c r="S61" s="80"/>
      <c r="T61" s="67" t="str">
        <f>IF(O61="","",VLOOKUP(O61,'Normdefizite 2014'!$A$4:$D$11,4,0))</f>
        <v/>
      </c>
      <c r="U61" s="72" t="str">
        <f t="shared" si="1"/>
        <v/>
      </c>
      <c r="V61" s="54" t="str">
        <f t="shared" si="2"/>
        <v/>
      </c>
      <c r="W61" s="74" t="str">
        <f t="shared" si="3"/>
        <v/>
      </c>
      <c r="X61" s="15" t="str">
        <f t="shared" si="4"/>
        <v/>
      </c>
      <c r="Y61" s="96" t="str">
        <f t="shared" si="5"/>
        <v/>
      </c>
    </row>
    <row r="62" spans="1:25" s="38" customFormat="1" ht="12.75" hidden="1" customHeight="1" x14ac:dyDescent="0.2">
      <c r="A62" s="26"/>
      <c r="B62" s="22"/>
      <c r="C62" s="24"/>
      <c r="D62" s="22"/>
      <c r="E62" s="24"/>
      <c r="F62" s="24"/>
      <c r="G62" s="22"/>
      <c r="H62" s="22"/>
      <c r="I62" s="27"/>
      <c r="J62" s="24"/>
      <c r="K62" s="69"/>
      <c r="L62" s="24"/>
      <c r="M62" s="24"/>
      <c r="N62" s="28"/>
      <c r="O62" s="28"/>
      <c r="P62" s="65" t="str">
        <f t="shared" si="0"/>
        <v/>
      </c>
      <c r="Q62" s="66" t="str">
        <f>IF(O62="","",VLOOKUP(O62,'Normdefizite 2014'!$A$4:$E$11,2,0))</f>
        <v/>
      </c>
      <c r="R62" s="92"/>
      <c r="S62" s="80"/>
      <c r="T62" s="67" t="str">
        <f>IF(O62="","",VLOOKUP(O62,'Normdefizite 2014'!$A$4:$D$11,4,0))</f>
        <v/>
      </c>
      <c r="U62" s="72" t="str">
        <f t="shared" si="1"/>
        <v/>
      </c>
      <c r="V62" s="54" t="str">
        <f t="shared" si="2"/>
        <v/>
      </c>
      <c r="W62" s="74" t="str">
        <f t="shared" si="3"/>
        <v/>
      </c>
      <c r="X62" s="15" t="str">
        <f t="shared" si="4"/>
        <v/>
      </c>
      <c r="Y62" s="96" t="str">
        <f t="shared" si="5"/>
        <v/>
      </c>
    </row>
    <row r="63" spans="1:25" s="38" customFormat="1" ht="12.75" hidden="1" customHeight="1" x14ac:dyDescent="0.2">
      <c r="A63" s="26"/>
      <c r="B63" s="22"/>
      <c r="C63" s="24"/>
      <c r="D63" s="22"/>
      <c r="E63" s="24"/>
      <c r="F63" s="24"/>
      <c r="G63" s="22"/>
      <c r="H63" s="22"/>
      <c r="I63" s="27"/>
      <c r="J63" s="24"/>
      <c r="K63" s="69"/>
      <c r="L63" s="24"/>
      <c r="M63" s="24"/>
      <c r="N63" s="28"/>
      <c r="O63" s="28"/>
      <c r="P63" s="65" t="str">
        <f t="shared" si="0"/>
        <v/>
      </c>
      <c r="Q63" s="66" t="str">
        <f>IF(O63="","",VLOOKUP(O63,'Normdefizite 2014'!$A$4:$E$11,2,0))</f>
        <v/>
      </c>
      <c r="R63" s="92"/>
      <c r="S63" s="80"/>
      <c r="T63" s="67" t="str">
        <f>IF(O63="","",VLOOKUP(O63,'Normdefizite 2014'!$A$4:$D$11,4,0))</f>
        <v/>
      </c>
      <c r="U63" s="72" t="str">
        <f t="shared" si="1"/>
        <v/>
      </c>
      <c r="V63" s="54" t="str">
        <f t="shared" si="2"/>
        <v/>
      </c>
      <c r="W63" s="74" t="str">
        <f t="shared" si="3"/>
        <v/>
      </c>
      <c r="X63" s="15" t="str">
        <f t="shared" si="4"/>
        <v/>
      </c>
      <c r="Y63" s="96" t="str">
        <f t="shared" si="5"/>
        <v/>
      </c>
    </row>
    <row r="64" spans="1:25" s="38" customFormat="1" ht="12.75" hidden="1" customHeight="1" x14ac:dyDescent="0.2">
      <c r="A64" s="26"/>
      <c r="B64" s="22"/>
      <c r="C64" s="24"/>
      <c r="D64" s="22"/>
      <c r="E64" s="24"/>
      <c r="F64" s="24"/>
      <c r="G64" s="22"/>
      <c r="H64" s="22"/>
      <c r="I64" s="27"/>
      <c r="J64" s="24"/>
      <c r="K64" s="69"/>
      <c r="L64" s="24"/>
      <c r="M64" s="24"/>
      <c r="N64" s="28"/>
      <c r="O64" s="28"/>
      <c r="P64" s="65" t="str">
        <f t="shared" si="0"/>
        <v/>
      </c>
      <c r="Q64" s="66" t="str">
        <f>IF(O64="","",VLOOKUP(O64,'Normdefizite 2014'!$A$4:$E$11,2,0))</f>
        <v/>
      </c>
      <c r="R64" s="92"/>
      <c r="S64" s="80"/>
      <c r="T64" s="67" t="str">
        <f>IF(O64="","",VLOOKUP(O64,'Normdefizite 2014'!$A$4:$D$11,4,0))</f>
        <v/>
      </c>
      <c r="U64" s="72" t="str">
        <f t="shared" si="1"/>
        <v/>
      </c>
      <c r="V64" s="54" t="str">
        <f t="shared" si="2"/>
        <v/>
      </c>
      <c r="W64" s="74" t="str">
        <f t="shared" si="3"/>
        <v/>
      </c>
      <c r="X64" s="15" t="str">
        <f t="shared" si="4"/>
        <v/>
      </c>
      <c r="Y64" s="96" t="str">
        <f t="shared" si="5"/>
        <v/>
      </c>
    </row>
    <row r="65" spans="1:25" s="38" customFormat="1" ht="12.75" hidden="1" customHeight="1" x14ac:dyDescent="0.2">
      <c r="A65" s="26"/>
      <c r="B65" s="22"/>
      <c r="C65" s="24"/>
      <c r="D65" s="22"/>
      <c r="E65" s="24"/>
      <c r="F65" s="24"/>
      <c r="G65" s="22"/>
      <c r="H65" s="22"/>
      <c r="I65" s="27"/>
      <c r="J65" s="24"/>
      <c r="K65" s="69"/>
      <c r="L65" s="24"/>
      <c r="M65" s="24"/>
      <c r="N65" s="28"/>
      <c r="O65" s="28"/>
      <c r="P65" s="65" t="str">
        <f t="shared" si="0"/>
        <v/>
      </c>
      <c r="Q65" s="66" t="str">
        <f>IF(O65="","",VLOOKUP(O65,'Normdefizite 2014'!$A$4:$E$11,2,0))</f>
        <v/>
      </c>
      <c r="R65" s="92"/>
      <c r="S65" s="80"/>
      <c r="T65" s="67" t="str">
        <f>IF(O65="","",VLOOKUP(O65,'Normdefizite 2014'!$A$4:$D$11,4,0))</f>
        <v/>
      </c>
      <c r="U65" s="72" t="str">
        <f t="shared" si="1"/>
        <v/>
      </c>
      <c r="V65" s="54" t="str">
        <f t="shared" si="2"/>
        <v/>
      </c>
      <c r="W65" s="74" t="str">
        <f t="shared" si="3"/>
        <v/>
      </c>
      <c r="X65" s="15" t="str">
        <f t="shared" si="4"/>
        <v/>
      </c>
      <c r="Y65" s="96" t="str">
        <f t="shared" si="5"/>
        <v/>
      </c>
    </row>
    <row r="66" spans="1:25" s="38" customFormat="1" ht="12.75" hidden="1" customHeight="1" x14ac:dyDescent="0.2">
      <c r="A66" s="26"/>
      <c r="B66" s="22"/>
      <c r="C66" s="24"/>
      <c r="D66" s="22"/>
      <c r="E66" s="24"/>
      <c r="F66" s="24"/>
      <c r="G66" s="22"/>
      <c r="H66" s="22"/>
      <c r="I66" s="27"/>
      <c r="J66" s="24"/>
      <c r="K66" s="69"/>
      <c r="L66" s="24"/>
      <c r="M66" s="24"/>
      <c r="N66" s="28"/>
      <c r="O66" s="28"/>
      <c r="P66" s="65" t="str">
        <f t="shared" si="0"/>
        <v/>
      </c>
      <c r="Q66" s="66" t="str">
        <f>IF(O66="","",VLOOKUP(O66,'Normdefizite 2014'!$A$4:$E$11,2,0))</f>
        <v/>
      </c>
      <c r="R66" s="92"/>
      <c r="S66" s="80"/>
      <c r="T66" s="67" t="str">
        <f>IF(O66="","",VLOOKUP(O66,'Normdefizite 2014'!$A$4:$D$11,4,0))</f>
        <v/>
      </c>
      <c r="U66" s="72" t="str">
        <f t="shared" si="1"/>
        <v/>
      </c>
      <c r="V66" s="54" t="str">
        <f t="shared" si="2"/>
        <v/>
      </c>
      <c r="W66" s="74" t="str">
        <f t="shared" si="3"/>
        <v/>
      </c>
      <c r="X66" s="15" t="str">
        <f t="shared" si="4"/>
        <v/>
      </c>
      <c r="Y66" s="96" t="str">
        <f t="shared" si="5"/>
        <v/>
      </c>
    </row>
    <row r="67" spans="1:25" s="38" customFormat="1" ht="12.75" hidden="1" customHeight="1" x14ac:dyDescent="0.2">
      <c r="A67" s="26"/>
      <c r="B67" s="22"/>
      <c r="C67" s="24"/>
      <c r="D67" s="22"/>
      <c r="E67" s="24"/>
      <c r="F67" s="24"/>
      <c r="G67" s="22"/>
      <c r="H67" s="22"/>
      <c r="I67" s="27"/>
      <c r="J67" s="24"/>
      <c r="K67" s="69"/>
      <c r="L67" s="24"/>
      <c r="M67" s="24"/>
      <c r="N67" s="28"/>
      <c r="O67" s="28"/>
      <c r="P67" s="65" t="str">
        <f t="shared" si="0"/>
        <v/>
      </c>
      <c r="Q67" s="66" t="str">
        <f>IF(O67="","",VLOOKUP(O67,'Normdefizite 2014'!$A$4:$E$11,2,0))</f>
        <v/>
      </c>
      <c r="R67" s="92"/>
      <c r="S67" s="80"/>
      <c r="T67" s="67" t="str">
        <f>IF(O67="","",VLOOKUP(O67,'Normdefizite 2014'!$A$4:$D$11,4,0))</f>
        <v/>
      </c>
      <c r="U67" s="72" t="str">
        <f t="shared" si="1"/>
        <v/>
      </c>
      <c r="V67" s="54" t="str">
        <f t="shared" si="2"/>
        <v/>
      </c>
      <c r="W67" s="74" t="str">
        <f t="shared" si="3"/>
        <v/>
      </c>
      <c r="X67" s="15" t="str">
        <f t="shared" si="4"/>
        <v/>
      </c>
      <c r="Y67" s="96" t="str">
        <f t="shared" si="5"/>
        <v/>
      </c>
    </row>
    <row r="68" spans="1:25" s="38" customFormat="1" ht="12.75" hidden="1" customHeight="1" x14ac:dyDescent="0.2">
      <c r="A68" s="26"/>
      <c r="B68" s="22"/>
      <c r="C68" s="24"/>
      <c r="D68" s="22"/>
      <c r="E68" s="24"/>
      <c r="F68" s="24"/>
      <c r="G68" s="22"/>
      <c r="H68" s="22"/>
      <c r="I68" s="27"/>
      <c r="J68" s="24"/>
      <c r="K68" s="69"/>
      <c r="L68" s="24"/>
      <c r="M68" s="24"/>
      <c r="N68" s="28"/>
      <c r="O68" s="28"/>
      <c r="P68" s="65" t="str">
        <f t="shared" si="0"/>
        <v/>
      </c>
      <c r="Q68" s="66" t="str">
        <f>IF(O68="","",VLOOKUP(O68,'Normdefizite 2014'!$A$4:$E$11,2,0))</f>
        <v/>
      </c>
      <c r="R68" s="92"/>
      <c r="S68" s="80"/>
      <c r="T68" s="67" t="str">
        <f>IF(O68="","",VLOOKUP(O68,'Normdefizite 2014'!$A$4:$D$11,4,0))</f>
        <v/>
      </c>
      <c r="U68" s="72" t="str">
        <f t="shared" si="1"/>
        <v/>
      </c>
      <c r="V68" s="54" t="str">
        <f t="shared" si="2"/>
        <v/>
      </c>
      <c r="W68" s="74" t="str">
        <f t="shared" si="3"/>
        <v/>
      </c>
      <c r="X68" s="15" t="str">
        <f t="shared" si="4"/>
        <v/>
      </c>
      <c r="Y68" s="96" t="str">
        <f t="shared" si="5"/>
        <v/>
      </c>
    </row>
    <row r="69" spans="1:25" s="38" customFormat="1" ht="12.75" hidden="1" customHeight="1" x14ac:dyDescent="0.2">
      <c r="A69" s="26"/>
      <c r="B69" s="22"/>
      <c r="C69" s="24"/>
      <c r="D69" s="22"/>
      <c r="E69" s="24"/>
      <c r="F69" s="24"/>
      <c r="G69" s="22"/>
      <c r="H69" s="22"/>
      <c r="I69" s="27"/>
      <c r="J69" s="24"/>
      <c r="K69" s="69"/>
      <c r="L69" s="24"/>
      <c r="M69" s="24"/>
      <c r="N69" s="28"/>
      <c r="O69" s="28"/>
      <c r="P69" s="65" t="str">
        <f t="shared" si="0"/>
        <v/>
      </c>
      <c r="Q69" s="66" t="str">
        <f>IF(O69="","",VLOOKUP(O69,'Normdefizite 2014'!$A$4:$E$11,2,0))</f>
        <v/>
      </c>
      <c r="R69" s="92"/>
      <c r="S69" s="80"/>
      <c r="T69" s="67" t="str">
        <f>IF(O69="","",VLOOKUP(O69,'Normdefizite 2014'!$A$4:$D$11,4,0))</f>
        <v/>
      </c>
      <c r="U69" s="72" t="str">
        <f t="shared" si="1"/>
        <v/>
      </c>
      <c r="V69" s="54" t="str">
        <f t="shared" si="2"/>
        <v/>
      </c>
      <c r="W69" s="74" t="str">
        <f t="shared" si="3"/>
        <v/>
      </c>
      <c r="X69" s="15" t="str">
        <f t="shared" si="4"/>
        <v/>
      </c>
      <c r="Y69" s="96" t="str">
        <f t="shared" si="5"/>
        <v/>
      </c>
    </row>
    <row r="70" spans="1:25" s="38" customFormat="1" ht="12.75" hidden="1" customHeight="1" x14ac:dyDescent="0.2">
      <c r="A70" s="26"/>
      <c r="B70" s="22"/>
      <c r="C70" s="24"/>
      <c r="D70" s="22"/>
      <c r="E70" s="24"/>
      <c r="F70" s="24"/>
      <c r="G70" s="22"/>
      <c r="H70" s="22"/>
      <c r="I70" s="27"/>
      <c r="J70" s="24"/>
      <c r="K70" s="69"/>
      <c r="L70" s="24"/>
      <c r="M70" s="24"/>
      <c r="N70" s="28"/>
      <c r="O70" s="28"/>
      <c r="P70" s="65" t="str">
        <f t="shared" si="0"/>
        <v/>
      </c>
      <c r="Q70" s="66" t="str">
        <f>IF(O70="","",VLOOKUP(O70,'Normdefizite 2014'!$A$4:$E$11,2,0))</f>
        <v/>
      </c>
      <c r="R70" s="92"/>
      <c r="S70" s="80"/>
      <c r="T70" s="67" t="str">
        <f>IF(O70="","",VLOOKUP(O70,'Normdefizite 2014'!$A$4:$D$11,4,0))</f>
        <v/>
      </c>
      <c r="U70" s="72" t="str">
        <f t="shared" si="1"/>
        <v/>
      </c>
      <c r="V70" s="54" t="str">
        <f t="shared" si="2"/>
        <v/>
      </c>
      <c r="W70" s="74" t="str">
        <f t="shared" si="3"/>
        <v/>
      </c>
      <c r="X70" s="15" t="str">
        <f t="shared" si="4"/>
        <v/>
      </c>
      <c r="Y70" s="96" t="str">
        <f t="shared" si="5"/>
        <v/>
      </c>
    </row>
    <row r="71" spans="1:25" s="38" customFormat="1" ht="12.75" hidden="1" customHeight="1" x14ac:dyDescent="0.2">
      <c r="A71" s="26"/>
      <c r="B71" s="22"/>
      <c r="C71" s="24"/>
      <c r="D71" s="22"/>
      <c r="E71" s="24"/>
      <c r="F71" s="24"/>
      <c r="G71" s="22"/>
      <c r="H71" s="22"/>
      <c r="I71" s="27"/>
      <c r="J71" s="24"/>
      <c r="K71" s="69"/>
      <c r="L71" s="24"/>
      <c r="M71" s="24"/>
      <c r="N71" s="28"/>
      <c r="O71" s="28"/>
      <c r="P71" s="65" t="str">
        <f t="shared" si="0"/>
        <v/>
      </c>
      <c r="Q71" s="66" t="str">
        <f>IF(O71="","",VLOOKUP(O71,'Normdefizite 2014'!$A$4:$E$11,2,0))</f>
        <v/>
      </c>
      <c r="R71" s="92"/>
      <c r="S71" s="80"/>
      <c r="T71" s="67" t="str">
        <f>IF(O71="","",VLOOKUP(O71,'Normdefizite 2014'!$A$4:$D$11,4,0))</f>
        <v/>
      </c>
      <c r="U71" s="72" t="str">
        <f t="shared" si="1"/>
        <v/>
      </c>
      <c r="V71" s="54" t="str">
        <f t="shared" si="2"/>
        <v/>
      </c>
      <c r="W71" s="74" t="str">
        <f t="shared" si="3"/>
        <v/>
      </c>
      <c r="X71" s="15" t="str">
        <f t="shared" si="4"/>
        <v/>
      </c>
      <c r="Y71" s="96" t="str">
        <f t="shared" si="5"/>
        <v/>
      </c>
    </row>
    <row r="72" spans="1:25" s="38" customFormat="1" ht="12.75" hidden="1" customHeight="1" x14ac:dyDescent="0.2">
      <c r="A72" s="26"/>
      <c r="B72" s="22"/>
      <c r="C72" s="24"/>
      <c r="D72" s="22"/>
      <c r="E72" s="24"/>
      <c r="F72" s="24"/>
      <c r="G72" s="22"/>
      <c r="H72" s="22"/>
      <c r="I72" s="27"/>
      <c r="J72" s="24"/>
      <c r="K72" s="69"/>
      <c r="L72" s="24"/>
      <c r="M72" s="24"/>
      <c r="N72" s="28"/>
      <c r="O72" s="28"/>
      <c r="P72" s="65" t="str">
        <f t="shared" si="0"/>
        <v/>
      </c>
      <c r="Q72" s="66" t="str">
        <f>IF(O72="","",VLOOKUP(O72,'Normdefizite 2014'!$A$4:$E$11,2,0))</f>
        <v/>
      </c>
      <c r="R72" s="92"/>
      <c r="S72" s="80"/>
      <c r="T72" s="67" t="str">
        <f>IF(O72="","",VLOOKUP(O72,'Normdefizite 2014'!$A$4:$D$11,4,0))</f>
        <v/>
      </c>
      <c r="U72" s="72" t="str">
        <f t="shared" si="1"/>
        <v/>
      </c>
      <c r="V72" s="54" t="str">
        <f t="shared" si="2"/>
        <v/>
      </c>
      <c r="W72" s="74" t="str">
        <f t="shared" si="3"/>
        <v/>
      </c>
      <c r="X72" s="15" t="str">
        <f t="shared" si="4"/>
        <v/>
      </c>
      <c r="Y72" s="96" t="str">
        <f t="shared" si="5"/>
        <v/>
      </c>
    </row>
    <row r="73" spans="1:25" s="38" customFormat="1" ht="12.75" hidden="1" customHeight="1" x14ac:dyDescent="0.2">
      <c r="A73" s="26"/>
      <c r="B73" s="22"/>
      <c r="C73" s="24"/>
      <c r="D73" s="22"/>
      <c r="E73" s="24"/>
      <c r="F73" s="24"/>
      <c r="G73" s="22"/>
      <c r="H73" s="22"/>
      <c r="I73" s="27"/>
      <c r="J73" s="24"/>
      <c r="K73" s="69"/>
      <c r="L73" s="24"/>
      <c r="M73" s="24"/>
      <c r="N73" s="28"/>
      <c r="O73" s="28"/>
      <c r="P73" s="65" t="str">
        <f t="shared" si="0"/>
        <v/>
      </c>
      <c r="Q73" s="66" t="str">
        <f>IF(O73="","",VLOOKUP(O73,'Normdefizite 2014'!$A$4:$E$11,2,0))</f>
        <v/>
      </c>
      <c r="R73" s="92"/>
      <c r="S73" s="80"/>
      <c r="T73" s="67" t="str">
        <f>IF(O73="","",VLOOKUP(O73,'Normdefizite 2014'!$A$4:$D$11,4,0))</f>
        <v/>
      </c>
      <c r="U73" s="72" t="str">
        <f t="shared" si="1"/>
        <v/>
      </c>
      <c r="V73" s="54" t="str">
        <f t="shared" si="2"/>
        <v/>
      </c>
      <c r="W73" s="74" t="str">
        <f t="shared" si="3"/>
        <v/>
      </c>
      <c r="X73" s="15" t="str">
        <f t="shared" si="4"/>
        <v/>
      </c>
      <c r="Y73" s="96" t="str">
        <f t="shared" si="5"/>
        <v/>
      </c>
    </row>
    <row r="74" spans="1:25" s="38" customFormat="1" ht="12.75" hidden="1" customHeight="1" x14ac:dyDescent="0.2">
      <c r="A74" s="26"/>
      <c r="B74" s="22"/>
      <c r="C74" s="24"/>
      <c r="D74" s="22"/>
      <c r="E74" s="24"/>
      <c r="F74" s="24"/>
      <c r="G74" s="22"/>
      <c r="H74" s="22"/>
      <c r="I74" s="27"/>
      <c r="J74" s="24"/>
      <c r="K74" s="69"/>
      <c r="L74" s="24"/>
      <c r="M74" s="24"/>
      <c r="N74" s="28"/>
      <c r="O74" s="28"/>
      <c r="P74" s="65" t="str">
        <f t="shared" ref="P74:P99" si="6">IF(LEFT(O74,2)="","",IF(LEFT(O74,2)="Pf","Nein","Ja"))</f>
        <v/>
      </c>
      <c r="Q74" s="66" t="str">
        <f>IF(O74="","",VLOOKUP(O74,'Normdefizite 2014'!$A$4:$E$11,2,0))</f>
        <v/>
      </c>
      <c r="R74" s="92"/>
      <c r="S74" s="80"/>
      <c r="T74" s="67" t="str">
        <f>IF(O74="","",VLOOKUP(O74,'Normdefizite 2014'!$A$4:$D$11,4,0))</f>
        <v/>
      </c>
      <c r="U74" s="72" t="str">
        <f t="shared" ref="U74:U99" si="7">IF(R74=0,"",R74*S74)</f>
        <v/>
      </c>
      <c r="V74" s="54" t="str">
        <f t="shared" ref="V74:V99" si="8">IF(R74=0,"",IF(T74="","",T74*R74))</f>
        <v/>
      </c>
      <c r="W74" s="74" t="str">
        <f t="shared" ref="W74:W99" si="9">IF(U74&lt;0,"",IF(U74="","",IF(U74-V74&lt;0,"",U74-V74)))</f>
        <v/>
      </c>
      <c r="X74" s="15" t="str">
        <f t="shared" ref="X74:X99" si="10">IF(G74="","",IF(G74&lt;&gt;"",IF(J74="","AHV Nr fehlt!",""),"Name fehlt!"))</f>
        <v/>
      </c>
      <c r="Y74" s="96" t="str">
        <f t="shared" ref="Y74:Y100" si="11">IF(O74&lt;&gt;"Pflege; Abzug Patientenbeteiligung","",IF(O74="Pflege; Abzug Patientenbeteiligung",8+S74,""))</f>
        <v/>
      </c>
    </row>
    <row r="75" spans="1:25" s="38" customFormat="1" ht="12.75" hidden="1" customHeight="1" x14ac:dyDescent="0.2">
      <c r="A75" s="26"/>
      <c r="B75" s="22"/>
      <c r="C75" s="24"/>
      <c r="D75" s="22"/>
      <c r="E75" s="24"/>
      <c r="F75" s="24"/>
      <c r="G75" s="22"/>
      <c r="H75" s="22"/>
      <c r="I75" s="27"/>
      <c r="J75" s="24"/>
      <c r="K75" s="69"/>
      <c r="L75" s="24"/>
      <c r="M75" s="24"/>
      <c r="N75" s="28"/>
      <c r="O75" s="28"/>
      <c r="P75" s="65" t="str">
        <f t="shared" si="6"/>
        <v/>
      </c>
      <c r="Q75" s="66" t="str">
        <f>IF(O75="","",VLOOKUP(O75,'Normdefizite 2014'!$A$4:$E$11,2,0))</f>
        <v/>
      </c>
      <c r="R75" s="92"/>
      <c r="S75" s="80"/>
      <c r="T75" s="67" t="str">
        <f>IF(O75="","",VLOOKUP(O75,'Normdefizite 2014'!$A$4:$D$11,4,0))</f>
        <v/>
      </c>
      <c r="U75" s="72" t="str">
        <f t="shared" si="7"/>
        <v/>
      </c>
      <c r="V75" s="54" t="str">
        <f t="shared" si="8"/>
        <v/>
      </c>
      <c r="W75" s="74" t="str">
        <f t="shared" si="9"/>
        <v/>
      </c>
      <c r="X75" s="15" t="str">
        <f t="shared" si="10"/>
        <v/>
      </c>
      <c r="Y75" s="96" t="str">
        <f t="shared" si="11"/>
        <v/>
      </c>
    </row>
    <row r="76" spans="1:25" s="38" customFormat="1" ht="12.75" hidden="1" customHeight="1" x14ac:dyDescent="0.2">
      <c r="A76" s="26"/>
      <c r="B76" s="22"/>
      <c r="C76" s="24"/>
      <c r="D76" s="22"/>
      <c r="E76" s="24"/>
      <c r="F76" s="24"/>
      <c r="G76" s="22"/>
      <c r="H76" s="22"/>
      <c r="I76" s="27"/>
      <c r="J76" s="24"/>
      <c r="K76" s="69"/>
      <c r="L76" s="24"/>
      <c r="M76" s="24"/>
      <c r="N76" s="28"/>
      <c r="O76" s="28"/>
      <c r="P76" s="65" t="str">
        <f t="shared" si="6"/>
        <v/>
      </c>
      <c r="Q76" s="66" t="str">
        <f>IF(O76="","",VLOOKUP(O76,'Normdefizite 2014'!$A$4:$E$11,2,0))</f>
        <v/>
      </c>
      <c r="R76" s="92"/>
      <c r="S76" s="80"/>
      <c r="T76" s="67" t="str">
        <f>IF(O76="","",VLOOKUP(O76,'Normdefizite 2014'!$A$4:$D$11,4,0))</f>
        <v/>
      </c>
      <c r="U76" s="72" t="str">
        <f t="shared" si="7"/>
        <v/>
      </c>
      <c r="V76" s="54" t="str">
        <f t="shared" si="8"/>
        <v/>
      </c>
      <c r="W76" s="74" t="str">
        <f t="shared" si="9"/>
        <v/>
      </c>
      <c r="X76" s="15" t="str">
        <f t="shared" si="10"/>
        <v/>
      </c>
      <c r="Y76" s="96" t="str">
        <f t="shared" si="11"/>
        <v/>
      </c>
    </row>
    <row r="77" spans="1:25" s="38" customFormat="1" ht="12.75" hidden="1" customHeight="1" x14ac:dyDescent="0.2">
      <c r="A77" s="26"/>
      <c r="B77" s="22"/>
      <c r="C77" s="24"/>
      <c r="D77" s="22"/>
      <c r="E77" s="24"/>
      <c r="F77" s="24"/>
      <c r="G77" s="22"/>
      <c r="H77" s="22"/>
      <c r="I77" s="27"/>
      <c r="J77" s="24"/>
      <c r="K77" s="69"/>
      <c r="L77" s="24"/>
      <c r="M77" s="24"/>
      <c r="N77" s="28"/>
      <c r="O77" s="28"/>
      <c r="P77" s="65" t="str">
        <f t="shared" si="6"/>
        <v/>
      </c>
      <c r="Q77" s="66" t="str">
        <f>IF(O77="","",VLOOKUP(O77,'Normdefizite 2014'!$A$4:$E$11,2,0))</f>
        <v/>
      </c>
      <c r="R77" s="92"/>
      <c r="S77" s="80"/>
      <c r="T77" s="67" t="str">
        <f>IF(O77="","",VLOOKUP(O77,'Normdefizite 2014'!$A$4:$D$11,4,0))</f>
        <v/>
      </c>
      <c r="U77" s="72" t="str">
        <f t="shared" si="7"/>
        <v/>
      </c>
      <c r="V77" s="54" t="str">
        <f t="shared" si="8"/>
        <v/>
      </c>
      <c r="W77" s="74" t="str">
        <f t="shared" si="9"/>
        <v/>
      </c>
      <c r="X77" s="15" t="str">
        <f t="shared" si="10"/>
        <v/>
      </c>
      <c r="Y77" s="96" t="str">
        <f t="shared" si="11"/>
        <v/>
      </c>
    </row>
    <row r="78" spans="1:25" s="38" customFormat="1" ht="12.75" hidden="1" customHeight="1" x14ac:dyDescent="0.2">
      <c r="A78" s="26"/>
      <c r="B78" s="22"/>
      <c r="C78" s="24"/>
      <c r="D78" s="22"/>
      <c r="E78" s="24"/>
      <c r="F78" s="24"/>
      <c r="G78" s="22"/>
      <c r="H78" s="22"/>
      <c r="I78" s="27"/>
      <c r="J78" s="24"/>
      <c r="K78" s="69"/>
      <c r="L78" s="24"/>
      <c r="M78" s="24"/>
      <c r="N78" s="28"/>
      <c r="O78" s="28"/>
      <c r="P78" s="65" t="str">
        <f t="shared" si="6"/>
        <v/>
      </c>
      <c r="Q78" s="66" t="str">
        <f>IF(O78="","",VLOOKUP(O78,'Normdefizite 2014'!$A$4:$E$11,2,0))</f>
        <v/>
      </c>
      <c r="R78" s="92"/>
      <c r="S78" s="80"/>
      <c r="T78" s="67" t="str">
        <f>IF(O78="","",VLOOKUP(O78,'Normdefizite 2014'!$A$4:$D$11,4,0))</f>
        <v/>
      </c>
      <c r="U78" s="72" t="str">
        <f t="shared" si="7"/>
        <v/>
      </c>
      <c r="V78" s="54" t="str">
        <f t="shared" si="8"/>
        <v/>
      </c>
      <c r="W78" s="74" t="str">
        <f t="shared" si="9"/>
        <v/>
      </c>
      <c r="X78" s="15" t="str">
        <f t="shared" si="10"/>
        <v/>
      </c>
      <c r="Y78" s="96" t="str">
        <f t="shared" si="11"/>
        <v/>
      </c>
    </row>
    <row r="79" spans="1:25" s="38" customFormat="1" ht="12.75" hidden="1" customHeight="1" x14ac:dyDescent="0.2">
      <c r="A79" s="26"/>
      <c r="B79" s="22"/>
      <c r="C79" s="24"/>
      <c r="D79" s="22"/>
      <c r="E79" s="24"/>
      <c r="F79" s="24"/>
      <c r="G79" s="22"/>
      <c r="H79" s="22"/>
      <c r="I79" s="27"/>
      <c r="J79" s="24"/>
      <c r="K79" s="69"/>
      <c r="L79" s="24"/>
      <c r="M79" s="24"/>
      <c r="N79" s="28"/>
      <c r="O79" s="28"/>
      <c r="P79" s="65" t="str">
        <f t="shared" si="6"/>
        <v/>
      </c>
      <c r="Q79" s="66" t="str">
        <f>IF(O79="","",VLOOKUP(O79,'Normdefizite 2014'!$A$4:$E$11,2,0))</f>
        <v/>
      </c>
      <c r="R79" s="92"/>
      <c r="S79" s="80"/>
      <c r="T79" s="67" t="str">
        <f>IF(O79="","",VLOOKUP(O79,'Normdefizite 2014'!$A$4:$D$11,4,0))</f>
        <v/>
      </c>
      <c r="U79" s="72" t="str">
        <f t="shared" si="7"/>
        <v/>
      </c>
      <c r="V79" s="54" t="str">
        <f t="shared" si="8"/>
        <v/>
      </c>
      <c r="W79" s="74" t="str">
        <f t="shared" si="9"/>
        <v/>
      </c>
      <c r="X79" s="15" t="str">
        <f t="shared" si="10"/>
        <v/>
      </c>
      <c r="Y79" s="96" t="str">
        <f t="shared" si="11"/>
        <v/>
      </c>
    </row>
    <row r="80" spans="1:25" s="38" customFormat="1" ht="12.75" hidden="1" customHeight="1" x14ac:dyDescent="0.2">
      <c r="A80" s="26"/>
      <c r="B80" s="22"/>
      <c r="C80" s="24"/>
      <c r="D80" s="22"/>
      <c r="E80" s="24"/>
      <c r="F80" s="24"/>
      <c r="G80" s="22"/>
      <c r="H80" s="22"/>
      <c r="I80" s="27"/>
      <c r="J80" s="24"/>
      <c r="K80" s="69"/>
      <c r="L80" s="24"/>
      <c r="M80" s="24"/>
      <c r="N80" s="28"/>
      <c r="O80" s="28"/>
      <c r="P80" s="65" t="str">
        <f t="shared" si="6"/>
        <v/>
      </c>
      <c r="Q80" s="66" t="str">
        <f>IF(O80="","",VLOOKUP(O80,'Normdefizite 2014'!$A$4:$E$11,2,0))</f>
        <v/>
      </c>
      <c r="R80" s="92"/>
      <c r="S80" s="80"/>
      <c r="T80" s="67" t="str">
        <f>IF(O80="","",VLOOKUP(O80,'Normdefizite 2014'!$A$4:$D$11,4,0))</f>
        <v/>
      </c>
      <c r="U80" s="72" t="str">
        <f t="shared" si="7"/>
        <v/>
      </c>
      <c r="V80" s="54" t="str">
        <f t="shared" si="8"/>
        <v/>
      </c>
      <c r="W80" s="74" t="str">
        <f t="shared" si="9"/>
        <v/>
      </c>
      <c r="X80" s="15" t="str">
        <f t="shared" si="10"/>
        <v/>
      </c>
      <c r="Y80" s="96" t="str">
        <f t="shared" si="11"/>
        <v/>
      </c>
    </row>
    <row r="81" spans="1:25" s="38" customFormat="1" ht="12.75" hidden="1" customHeight="1" x14ac:dyDescent="0.2">
      <c r="A81" s="26"/>
      <c r="B81" s="22"/>
      <c r="C81" s="24"/>
      <c r="D81" s="22"/>
      <c r="E81" s="24"/>
      <c r="F81" s="24"/>
      <c r="G81" s="22"/>
      <c r="H81" s="22"/>
      <c r="I81" s="27"/>
      <c r="J81" s="24"/>
      <c r="K81" s="69"/>
      <c r="L81" s="24"/>
      <c r="M81" s="24"/>
      <c r="N81" s="28"/>
      <c r="O81" s="28"/>
      <c r="P81" s="65" t="str">
        <f t="shared" si="6"/>
        <v/>
      </c>
      <c r="Q81" s="66" t="str">
        <f>IF(O81="","",VLOOKUP(O81,'Normdefizite 2014'!$A$4:$E$11,2,0))</f>
        <v/>
      </c>
      <c r="R81" s="92"/>
      <c r="S81" s="80"/>
      <c r="T81" s="67" t="str">
        <f>IF(O81="","",VLOOKUP(O81,'Normdefizite 2014'!$A$4:$D$11,4,0))</f>
        <v/>
      </c>
      <c r="U81" s="72" t="str">
        <f t="shared" si="7"/>
        <v/>
      </c>
      <c r="V81" s="54" t="str">
        <f t="shared" si="8"/>
        <v/>
      </c>
      <c r="W81" s="74" t="str">
        <f t="shared" si="9"/>
        <v/>
      </c>
      <c r="X81" s="15" t="str">
        <f t="shared" si="10"/>
        <v/>
      </c>
      <c r="Y81" s="96" t="str">
        <f t="shared" si="11"/>
        <v/>
      </c>
    </row>
    <row r="82" spans="1:25" s="38" customFormat="1" ht="12.75" hidden="1" customHeight="1" x14ac:dyDescent="0.2">
      <c r="A82" s="26"/>
      <c r="B82" s="22"/>
      <c r="C82" s="24"/>
      <c r="D82" s="22"/>
      <c r="E82" s="24"/>
      <c r="F82" s="24"/>
      <c r="G82" s="22"/>
      <c r="H82" s="22"/>
      <c r="I82" s="27"/>
      <c r="J82" s="24"/>
      <c r="K82" s="69"/>
      <c r="L82" s="24"/>
      <c r="M82" s="24"/>
      <c r="N82" s="28"/>
      <c r="O82" s="28"/>
      <c r="P82" s="65" t="str">
        <f t="shared" si="6"/>
        <v/>
      </c>
      <c r="Q82" s="66" t="str">
        <f>IF(O82="","",VLOOKUP(O82,'Normdefizite 2014'!$A$4:$E$11,2,0))</f>
        <v/>
      </c>
      <c r="R82" s="92"/>
      <c r="S82" s="80"/>
      <c r="T82" s="67" t="str">
        <f>IF(O82="","",VLOOKUP(O82,'Normdefizite 2014'!$A$4:$D$11,4,0))</f>
        <v/>
      </c>
      <c r="U82" s="72" t="str">
        <f t="shared" si="7"/>
        <v/>
      </c>
      <c r="V82" s="54" t="str">
        <f t="shared" si="8"/>
        <v/>
      </c>
      <c r="W82" s="74" t="str">
        <f t="shared" si="9"/>
        <v/>
      </c>
      <c r="X82" s="15" t="str">
        <f t="shared" si="10"/>
        <v/>
      </c>
      <c r="Y82" s="96" t="str">
        <f t="shared" si="11"/>
        <v/>
      </c>
    </row>
    <row r="83" spans="1:25" s="38" customFormat="1" ht="12.75" hidden="1" customHeight="1" x14ac:dyDescent="0.2">
      <c r="A83" s="26"/>
      <c r="B83" s="22"/>
      <c r="C83" s="24"/>
      <c r="D83" s="22"/>
      <c r="E83" s="24"/>
      <c r="F83" s="24"/>
      <c r="G83" s="22"/>
      <c r="H83" s="22"/>
      <c r="I83" s="27"/>
      <c r="J83" s="24"/>
      <c r="K83" s="69"/>
      <c r="L83" s="24"/>
      <c r="M83" s="24"/>
      <c r="N83" s="28"/>
      <c r="O83" s="28"/>
      <c r="P83" s="65" t="str">
        <f t="shared" si="6"/>
        <v/>
      </c>
      <c r="Q83" s="66" t="str">
        <f>IF(O83="","",VLOOKUP(O83,'Normdefizite 2014'!$A$4:$E$11,2,0))</f>
        <v/>
      </c>
      <c r="R83" s="92"/>
      <c r="S83" s="80"/>
      <c r="T83" s="67" t="str">
        <f>IF(O83="","",VLOOKUP(O83,'Normdefizite 2014'!$A$4:$D$11,4,0))</f>
        <v/>
      </c>
      <c r="U83" s="72" t="str">
        <f t="shared" si="7"/>
        <v/>
      </c>
      <c r="V83" s="54" t="str">
        <f t="shared" si="8"/>
        <v/>
      </c>
      <c r="W83" s="74" t="str">
        <f t="shared" si="9"/>
        <v/>
      </c>
      <c r="X83" s="15" t="str">
        <f t="shared" si="10"/>
        <v/>
      </c>
      <c r="Y83" s="96" t="str">
        <f t="shared" si="11"/>
        <v/>
      </c>
    </row>
    <row r="84" spans="1:25" s="38" customFormat="1" ht="12.75" hidden="1" customHeight="1" x14ac:dyDescent="0.2">
      <c r="A84" s="26"/>
      <c r="B84" s="22"/>
      <c r="C84" s="24"/>
      <c r="D84" s="22"/>
      <c r="E84" s="24"/>
      <c r="F84" s="24"/>
      <c r="G84" s="22"/>
      <c r="H84" s="22"/>
      <c r="I84" s="27"/>
      <c r="J84" s="24"/>
      <c r="K84" s="69"/>
      <c r="L84" s="24"/>
      <c r="M84" s="24"/>
      <c r="N84" s="28"/>
      <c r="O84" s="28"/>
      <c r="P84" s="65" t="str">
        <f t="shared" si="6"/>
        <v/>
      </c>
      <c r="Q84" s="66" t="str">
        <f>IF(O84="","",VLOOKUP(O84,'Normdefizite 2014'!$A$4:$E$11,2,0))</f>
        <v/>
      </c>
      <c r="R84" s="92"/>
      <c r="S84" s="80"/>
      <c r="T84" s="67" t="str">
        <f>IF(O84="","",VLOOKUP(O84,'Normdefizite 2014'!$A$4:$D$11,4,0))</f>
        <v/>
      </c>
      <c r="U84" s="72" t="str">
        <f t="shared" si="7"/>
        <v/>
      </c>
      <c r="V84" s="54" t="str">
        <f t="shared" si="8"/>
        <v/>
      </c>
      <c r="W84" s="74" t="str">
        <f t="shared" si="9"/>
        <v/>
      </c>
      <c r="X84" s="15" t="str">
        <f t="shared" si="10"/>
        <v/>
      </c>
      <c r="Y84" s="96" t="str">
        <f t="shared" si="11"/>
        <v/>
      </c>
    </row>
    <row r="85" spans="1:25" s="38" customFormat="1" ht="12.75" hidden="1" customHeight="1" x14ac:dyDescent="0.2">
      <c r="A85" s="26"/>
      <c r="B85" s="22"/>
      <c r="C85" s="24"/>
      <c r="D85" s="22"/>
      <c r="E85" s="24"/>
      <c r="F85" s="24"/>
      <c r="G85" s="22"/>
      <c r="H85" s="22"/>
      <c r="I85" s="27"/>
      <c r="J85" s="24"/>
      <c r="K85" s="69"/>
      <c r="L85" s="24"/>
      <c r="M85" s="24"/>
      <c r="N85" s="28"/>
      <c r="O85" s="28"/>
      <c r="P85" s="65" t="str">
        <f t="shared" si="6"/>
        <v/>
      </c>
      <c r="Q85" s="66" t="str">
        <f>IF(O85="","",VLOOKUP(O85,'Normdefizite 2014'!$A$4:$E$11,2,0))</f>
        <v/>
      </c>
      <c r="R85" s="92"/>
      <c r="S85" s="80"/>
      <c r="T85" s="67" t="str">
        <f>IF(O85="","",VLOOKUP(O85,'Normdefizite 2014'!$A$4:$D$11,4,0))</f>
        <v/>
      </c>
      <c r="U85" s="72" t="str">
        <f t="shared" si="7"/>
        <v/>
      </c>
      <c r="V85" s="54" t="str">
        <f t="shared" si="8"/>
        <v/>
      </c>
      <c r="W85" s="74" t="str">
        <f t="shared" si="9"/>
        <v/>
      </c>
      <c r="X85" s="15" t="str">
        <f t="shared" si="10"/>
        <v/>
      </c>
      <c r="Y85" s="96" t="str">
        <f t="shared" si="11"/>
        <v/>
      </c>
    </row>
    <row r="86" spans="1:25" s="38" customFormat="1" ht="12.75" hidden="1" customHeight="1" x14ac:dyDescent="0.2">
      <c r="A86" s="26"/>
      <c r="B86" s="22"/>
      <c r="C86" s="24"/>
      <c r="D86" s="22"/>
      <c r="E86" s="24"/>
      <c r="F86" s="24"/>
      <c r="G86" s="22"/>
      <c r="H86" s="22"/>
      <c r="I86" s="27"/>
      <c r="J86" s="24"/>
      <c r="K86" s="69"/>
      <c r="L86" s="24"/>
      <c r="M86" s="24"/>
      <c r="N86" s="28"/>
      <c r="O86" s="28"/>
      <c r="P86" s="65" t="str">
        <f t="shared" si="6"/>
        <v/>
      </c>
      <c r="Q86" s="66" t="str">
        <f>IF(O86="","",VLOOKUP(O86,'Normdefizite 2014'!$A$4:$E$11,2,0))</f>
        <v/>
      </c>
      <c r="R86" s="92"/>
      <c r="S86" s="80"/>
      <c r="T86" s="67" t="str">
        <f>IF(O86="","",VLOOKUP(O86,'Normdefizite 2014'!$A$4:$D$11,4,0))</f>
        <v/>
      </c>
      <c r="U86" s="72" t="str">
        <f t="shared" si="7"/>
        <v/>
      </c>
      <c r="V86" s="54" t="str">
        <f t="shared" si="8"/>
        <v/>
      </c>
      <c r="W86" s="74" t="str">
        <f t="shared" si="9"/>
        <v/>
      </c>
      <c r="X86" s="15" t="str">
        <f t="shared" si="10"/>
        <v/>
      </c>
      <c r="Y86" s="96" t="str">
        <f t="shared" si="11"/>
        <v/>
      </c>
    </row>
    <row r="87" spans="1:25" s="38" customFormat="1" ht="12.75" hidden="1" customHeight="1" x14ac:dyDescent="0.2">
      <c r="A87" s="26"/>
      <c r="B87" s="22"/>
      <c r="C87" s="24"/>
      <c r="D87" s="22"/>
      <c r="E87" s="24"/>
      <c r="F87" s="24"/>
      <c r="G87" s="22"/>
      <c r="H87" s="22"/>
      <c r="I87" s="27"/>
      <c r="J87" s="24"/>
      <c r="K87" s="69"/>
      <c r="L87" s="24"/>
      <c r="M87" s="24"/>
      <c r="N87" s="28"/>
      <c r="O87" s="28"/>
      <c r="P87" s="65" t="str">
        <f t="shared" si="6"/>
        <v/>
      </c>
      <c r="Q87" s="66" t="str">
        <f>IF(O87="","",VLOOKUP(O87,'Normdefizite 2014'!$A$4:$E$11,2,0))</f>
        <v/>
      </c>
      <c r="R87" s="92"/>
      <c r="S87" s="80"/>
      <c r="T87" s="67" t="str">
        <f>IF(O87="","",VLOOKUP(O87,'Normdefizite 2014'!$A$4:$D$11,4,0))</f>
        <v/>
      </c>
      <c r="U87" s="72" t="str">
        <f t="shared" si="7"/>
        <v/>
      </c>
      <c r="V87" s="54" t="str">
        <f t="shared" si="8"/>
        <v/>
      </c>
      <c r="W87" s="74" t="str">
        <f t="shared" si="9"/>
        <v/>
      </c>
      <c r="X87" s="15" t="str">
        <f t="shared" si="10"/>
        <v/>
      </c>
      <c r="Y87" s="96" t="str">
        <f t="shared" si="11"/>
        <v/>
      </c>
    </row>
    <row r="88" spans="1:25" s="38" customFormat="1" ht="12.75" hidden="1" customHeight="1" x14ac:dyDescent="0.2">
      <c r="A88" s="26"/>
      <c r="B88" s="22"/>
      <c r="C88" s="24"/>
      <c r="D88" s="22"/>
      <c r="E88" s="24"/>
      <c r="F88" s="24"/>
      <c r="G88" s="22"/>
      <c r="H88" s="22"/>
      <c r="I88" s="27"/>
      <c r="J88" s="24"/>
      <c r="K88" s="69"/>
      <c r="L88" s="24"/>
      <c r="M88" s="24"/>
      <c r="N88" s="28"/>
      <c r="O88" s="28"/>
      <c r="P88" s="65" t="str">
        <f t="shared" si="6"/>
        <v/>
      </c>
      <c r="Q88" s="66" t="str">
        <f>IF(O88="","",VLOOKUP(O88,'Normdefizite 2014'!$A$4:$E$11,2,0))</f>
        <v/>
      </c>
      <c r="R88" s="92"/>
      <c r="S88" s="80"/>
      <c r="T88" s="67" t="str">
        <f>IF(O88="","",VLOOKUP(O88,'Normdefizite 2014'!$A$4:$D$11,4,0))</f>
        <v/>
      </c>
      <c r="U88" s="72" t="str">
        <f t="shared" si="7"/>
        <v/>
      </c>
      <c r="V88" s="54" t="str">
        <f t="shared" si="8"/>
        <v/>
      </c>
      <c r="W88" s="74" t="str">
        <f t="shared" si="9"/>
        <v/>
      </c>
      <c r="X88" s="15" t="str">
        <f t="shared" si="10"/>
        <v/>
      </c>
      <c r="Y88" s="96" t="str">
        <f t="shared" si="11"/>
        <v/>
      </c>
    </row>
    <row r="89" spans="1:25" s="38" customFormat="1" ht="12.75" hidden="1" customHeight="1" x14ac:dyDescent="0.2">
      <c r="A89" s="26"/>
      <c r="B89" s="22"/>
      <c r="C89" s="24"/>
      <c r="D89" s="22"/>
      <c r="E89" s="24"/>
      <c r="F89" s="24"/>
      <c r="G89" s="22"/>
      <c r="H89" s="22"/>
      <c r="I89" s="27"/>
      <c r="J89" s="24"/>
      <c r="K89" s="69"/>
      <c r="L89" s="24"/>
      <c r="M89" s="24"/>
      <c r="N89" s="28"/>
      <c r="O89" s="28"/>
      <c r="P89" s="65" t="str">
        <f t="shared" si="6"/>
        <v/>
      </c>
      <c r="Q89" s="66" t="str">
        <f>IF(O89="","",VLOOKUP(O89,'Normdefizite 2014'!$A$4:$E$11,2,0))</f>
        <v/>
      </c>
      <c r="R89" s="92"/>
      <c r="S89" s="80"/>
      <c r="T89" s="67" t="str">
        <f>IF(O89="","",VLOOKUP(O89,'Normdefizite 2014'!$A$4:$D$11,4,0))</f>
        <v/>
      </c>
      <c r="U89" s="72" t="str">
        <f t="shared" si="7"/>
        <v/>
      </c>
      <c r="V89" s="54" t="str">
        <f t="shared" si="8"/>
        <v/>
      </c>
      <c r="W89" s="74" t="str">
        <f t="shared" si="9"/>
        <v/>
      </c>
      <c r="X89" s="15" t="str">
        <f t="shared" si="10"/>
        <v/>
      </c>
      <c r="Y89" s="96" t="str">
        <f t="shared" si="11"/>
        <v/>
      </c>
    </row>
    <row r="90" spans="1:25" s="38" customFormat="1" ht="12.75" hidden="1" customHeight="1" x14ac:dyDescent="0.2">
      <c r="A90" s="26"/>
      <c r="B90" s="22"/>
      <c r="C90" s="24"/>
      <c r="D90" s="22"/>
      <c r="E90" s="24"/>
      <c r="F90" s="24"/>
      <c r="G90" s="22"/>
      <c r="H90" s="22"/>
      <c r="I90" s="27"/>
      <c r="J90" s="24"/>
      <c r="K90" s="69"/>
      <c r="L90" s="24"/>
      <c r="M90" s="24"/>
      <c r="N90" s="28"/>
      <c r="O90" s="28"/>
      <c r="P90" s="65" t="str">
        <f t="shared" si="6"/>
        <v/>
      </c>
      <c r="Q90" s="66" t="str">
        <f>IF(O90="","",VLOOKUP(O90,'Normdefizite 2014'!$A$4:$E$11,2,0))</f>
        <v/>
      </c>
      <c r="R90" s="92"/>
      <c r="S90" s="80"/>
      <c r="T90" s="67" t="str">
        <f>IF(O90="","",VLOOKUP(O90,'Normdefizite 2014'!$A$4:$D$11,4,0))</f>
        <v/>
      </c>
      <c r="U90" s="72" t="str">
        <f t="shared" si="7"/>
        <v/>
      </c>
      <c r="V90" s="54" t="str">
        <f t="shared" si="8"/>
        <v/>
      </c>
      <c r="W90" s="74" t="str">
        <f t="shared" si="9"/>
        <v/>
      </c>
      <c r="X90" s="15" t="str">
        <f t="shared" si="10"/>
        <v/>
      </c>
      <c r="Y90" s="96" t="str">
        <f t="shared" si="11"/>
        <v/>
      </c>
    </row>
    <row r="91" spans="1:25" s="38" customFormat="1" ht="12.75" hidden="1" customHeight="1" x14ac:dyDescent="0.2">
      <c r="A91" s="26"/>
      <c r="B91" s="22"/>
      <c r="C91" s="24"/>
      <c r="D91" s="22"/>
      <c r="E91" s="24"/>
      <c r="F91" s="24"/>
      <c r="G91" s="22"/>
      <c r="H91" s="22"/>
      <c r="I91" s="27"/>
      <c r="J91" s="24"/>
      <c r="K91" s="69"/>
      <c r="L91" s="24"/>
      <c r="M91" s="24"/>
      <c r="N91" s="28"/>
      <c r="O91" s="28"/>
      <c r="P91" s="65" t="str">
        <f t="shared" si="6"/>
        <v/>
      </c>
      <c r="Q91" s="66" t="str">
        <f>IF(O91="","",VLOOKUP(O91,'Normdefizite 2014'!$A$4:$E$11,2,0))</f>
        <v/>
      </c>
      <c r="R91" s="92"/>
      <c r="S91" s="80"/>
      <c r="T91" s="67" t="str">
        <f>IF(O91="","",VLOOKUP(O91,'Normdefizite 2014'!$A$4:$D$11,4,0))</f>
        <v/>
      </c>
      <c r="U91" s="72" t="str">
        <f t="shared" si="7"/>
        <v/>
      </c>
      <c r="V91" s="54" t="str">
        <f t="shared" si="8"/>
        <v/>
      </c>
      <c r="W91" s="74" t="str">
        <f t="shared" si="9"/>
        <v/>
      </c>
      <c r="X91" s="15" t="str">
        <f t="shared" si="10"/>
        <v/>
      </c>
      <c r="Y91" s="96" t="str">
        <f t="shared" si="11"/>
        <v/>
      </c>
    </row>
    <row r="92" spans="1:25" s="38" customFormat="1" ht="12.75" hidden="1" customHeight="1" x14ac:dyDescent="0.2">
      <c r="A92" s="26"/>
      <c r="B92" s="22"/>
      <c r="C92" s="24"/>
      <c r="D92" s="22"/>
      <c r="E92" s="24"/>
      <c r="F92" s="24"/>
      <c r="G92" s="22"/>
      <c r="H92" s="22"/>
      <c r="I92" s="27"/>
      <c r="J92" s="24"/>
      <c r="K92" s="69"/>
      <c r="L92" s="24"/>
      <c r="M92" s="24"/>
      <c r="N92" s="28"/>
      <c r="O92" s="28"/>
      <c r="P92" s="65" t="str">
        <f t="shared" si="6"/>
        <v/>
      </c>
      <c r="Q92" s="66" t="str">
        <f>IF(O92="","",VLOOKUP(O92,'Normdefizite 2014'!$A$4:$E$11,2,0))</f>
        <v/>
      </c>
      <c r="R92" s="92"/>
      <c r="S92" s="80"/>
      <c r="T92" s="67" t="str">
        <f>IF(O92="","",VLOOKUP(O92,'Normdefizite 2014'!$A$4:$D$11,4,0))</f>
        <v/>
      </c>
      <c r="U92" s="72" t="str">
        <f t="shared" si="7"/>
        <v/>
      </c>
      <c r="V92" s="54" t="str">
        <f t="shared" si="8"/>
        <v/>
      </c>
      <c r="W92" s="74" t="str">
        <f t="shared" si="9"/>
        <v/>
      </c>
      <c r="X92" s="15" t="str">
        <f t="shared" si="10"/>
        <v/>
      </c>
      <c r="Y92" s="96" t="str">
        <f t="shared" si="11"/>
        <v/>
      </c>
    </row>
    <row r="93" spans="1:25" s="38" customFormat="1" ht="12.75" hidden="1" customHeight="1" x14ac:dyDescent="0.2">
      <c r="A93" s="26"/>
      <c r="B93" s="22"/>
      <c r="C93" s="24"/>
      <c r="D93" s="22"/>
      <c r="E93" s="24"/>
      <c r="F93" s="24"/>
      <c r="G93" s="22"/>
      <c r="H93" s="22"/>
      <c r="I93" s="27"/>
      <c r="J93" s="24"/>
      <c r="K93" s="69"/>
      <c r="L93" s="24"/>
      <c r="M93" s="24"/>
      <c r="N93" s="28"/>
      <c r="O93" s="28"/>
      <c r="P93" s="65" t="str">
        <f t="shared" si="6"/>
        <v/>
      </c>
      <c r="Q93" s="66" t="str">
        <f>IF(O93="","",VLOOKUP(O93,'Normdefizite 2014'!$A$4:$E$11,2,0))</f>
        <v/>
      </c>
      <c r="R93" s="92"/>
      <c r="S93" s="80"/>
      <c r="T93" s="67" t="str">
        <f>IF(O93="","",VLOOKUP(O93,'Normdefizite 2014'!$A$4:$D$11,4,0))</f>
        <v/>
      </c>
      <c r="U93" s="72" t="str">
        <f t="shared" si="7"/>
        <v/>
      </c>
      <c r="V93" s="54" t="str">
        <f t="shared" si="8"/>
        <v/>
      </c>
      <c r="W93" s="74" t="str">
        <f t="shared" si="9"/>
        <v/>
      </c>
      <c r="X93" s="15" t="str">
        <f t="shared" si="10"/>
        <v/>
      </c>
      <c r="Y93" s="96" t="str">
        <f t="shared" si="11"/>
        <v/>
      </c>
    </row>
    <row r="94" spans="1:25" s="38" customFormat="1" ht="12.75" hidden="1" customHeight="1" x14ac:dyDescent="0.2">
      <c r="A94" s="26"/>
      <c r="B94" s="22"/>
      <c r="C94" s="24"/>
      <c r="D94" s="22"/>
      <c r="E94" s="24"/>
      <c r="F94" s="24"/>
      <c r="G94" s="22"/>
      <c r="H94" s="22"/>
      <c r="I94" s="27"/>
      <c r="J94" s="24"/>
      <c r="K94" s="69"/>
      <c r="L94" s="24"/>
      <c r="M94" s="24"/>
      <c r="N94" s="28"/>
      <c r="O94" s="28"/>
      <c r="P94" s="65" t="str">
        <f t="shared" si="6"/>
        <v/>
      </c>
      <c r="Q94" s="66" t="str">
        <f>IF(O94="","",VLOOKUP(O94,'Normdefizite 2014'!$A$4:$E$11,2,0))</f>
        <v/>
      </c>
      <c r="R94" s="92"/>
      <c r="S94" s="80"/>
      <c r="T94" s="67" t="str">
        <f>IF(O94="","",VLOOKUP(O94,'Normdefizite 2014'!$A$4:$D$11,4,0))</f>
        <v/>
      </c>
      <c r="U94" s="72" t="str">
        <f t="shared" si="7"/>
        <v/>
      </c>
      <c r="V94" s="54" t="str">
        <f t="shared" si="8"/>
        <v/>
      </c>
      <c r="W94" s="74" t="str">
        <f t="shared" si="9"/>
        <v/>
      </c>
      <c r="X94" s="15" t="str">
        <f t="shared" si="10"/>
        <v/>
      </c>
      <c r="Y94" s="96" t="str">
        <f t="shared" si="11"/>
        <v/>
      </c>
    </row>
    <row r="95" spans="1:25" s="38" customFormat="1" ht="12.75" hidden="1" customHeight="1" x14ac:dyDescent="0.2">
      <c r="A95" s="26"/>
      <c r="B95" s="22"/>
      <c r="C95" s="24"/>
      <c r="D95" s="22"/>
      <c r="E95" s="24"/>
      <c r="F95" s="24"/>
      <c r="G95" s="22"/>
      <c r="H95" s="22"/>
      <c r="I95" s="27"/>
      <c r="J95" s="24"/>
      <c r="K95" s="69"/>
      <c r="L95" s="24"/>
      <c r="M95" s="24"/>
      <c r="N95" s="28"/>
      <c r="O95" s="28"/>
      <c r="P95" s="65" t="str">
        <f t="shared" si="6"/>
        <v/>
      </c>
      <c r="Q95" s="66" t="str">
        <f>IF(O95="","",VLOOKUP(O95,'Normdefizite 2014'!$A$4:$E$11,2,0))</f>
        <v/>
      </c>
      <c r="R95" s="92"/>
      <c r="S95" s="80"/>
      <c r="T95" s="67" t="str">
        <f>IF(O95="","",VLOOKUP(O95,'Normdefizite 2014'!$A$4:$D$11,4,0))</f>
        <v/>
      </c>
      <c r="U95" s="72" t="str">
        <f t="shared" si="7"/>
        <v/>
      </c>
      <c r="V95" s="54" t="str">
        <f t="shared" si="8"/>
        <v/>
      </c>
      <c r="W95" s="74" t="str">
        <f t="shared" si="9"/>
        <v/>
      </c>
      <c r="X95" s="15" t="str">
        <f t="shared" si="10"/>
        <v/>
      </c>
      <c r="Y95" s="96" t="str">
        <f t="shared" si="11"/>
        <v/>
      </c>
    </row>
    <row r="96" spans="1:25" s="38" customFormat="1" ht="12.75" hidden="1" customHeight="1" x14ac:dyDescent="0.2">
      <c r="A96" s="26"/>
      <c r="B96" s="22"/>
      <c r="C96" s="24"/>
      <c r="D96" s="22"/>
      <c r="E96" s="24"/>
      <c r="F96" s="24"/>
      <c r="G96" s="22"/>
      <c r="H96" s="22"/>
      <c r="I96" s="27"/>
      <c r="J96" s="24"/>
      <c r="K96" s="69"/>
      <c r="L96" s="24"/>
      <c r="M96" s="24"/>
      <c r="N96" s="28"/>
      <c r="O96" s="28"/>
      <c r="P96" s="65" t="str">
        <f t="shared" si="6"/>
        <v/>
      </c>
      <c r="Q96" s="66" t="str">
        <f>IF(O96="","",VLOOKUP(O96,'Normdefizite 2014'!$A$4:$E$11,2,0))</f>
        <v/>
      </c>
      <c r="R96" s="92"/>
      <c r="S96" s="80"/>
      <c r="T96" s="67" t="str">
        <f>IF(O96="","",VLOOKUP(O96,'Normdefizite 2014'!$A$4:$D$11,4,0))</f>
        <v/>
      </c>
      <c r="U96" s="72" t="str">
        <f t="shared" si="7"/>
        <v/>
      </c>
      <c r="V96" s="54" t="str">
        <f t="shared" si="8"/>
        <v/>
      </c>
      <c r="W96" s="74" t="str">
        <f t="shared" si="9"/>
        <v/>
      </c>
      <c r="X96" s="15" t="str">
        <f t="shared" si="10"/>
        <v/>
      </c>
      <c r="Y96" s="96" t="str">
        <f t="shared" si="11"/>
        <v/>
      </c>
    </row>
    <row r="97" spans="1:25" s="38" customFormat="1" ht="12.75" hidden="1" customHeight="1" x14ac:dyDescent="0.2">
      <c r="A97" s="26"/>
      <c r="B97" s="22"/>
      <c r="C97" s="24"/>
      <c r="D97" s="22"/>
      <c r="E97" s="24"/>
      <c r="F97" s="24"/>
      <c r="G97" s="22"/>
      <c r="H97" s="22"/>
      <c r="I97" s="27"/>
      <c r="J97" s="24"/>
      <c r="K97" s="69"/>
      <c r="L97" s="24"/>
      <c r="M97" s="24"/>
      <c r="N97" s="28"/>
      <c r="O97" s="28"/>
      <c r="P97" s="65" t="str">
        <f t="shared" si="6"/>
        <v/>
      </c>
      <c r="Q97" s="66" t="str">
        <f>IF(O97="","",VLOOKUP(O97,'Normdefizite 2014'!$A$4:$E$11,2,0))</f>
        <v/>
      </c>
      <c r="R97" s="92"/>
      <c r="S97" s="80"/>
      <c r="T97" s="67" t="str">
        <f>IF(O97="","",VLOOKUP(O97,'Normdefizite 2014'!$A$4:$D$11,4,0))</f>
        <v/>
      </c>
      <c r="U97" s="72" t="str">
        <f t="shared" si="7"/>
        <v/>
      </c>
      <c r="V97" s="54" t="str">
        <f t="shared" si="8"/>
        <v/>
      </c>
      <c r="W97" s="74" t="str">
        <f t="shared" si="9"/>
        <v/>
      </c>
      <c r="X97" s="15" t="str">
        <f t="shared" si="10"/>
        <v/>
      </c>
      <c r="Y97" s="96" t="str">
        <f t="shared" si="11"/>
        <v/>
      </c>
    </row>
    <row r="98" spans="1:25" s="38" customFormat="1" ht="12.75" hidden="1" customHeight="1" x14ac:dyDescent="0.2">
      <c r="A98" s="26"/>
      <c r="B98" s="22"/>
      <c r="C98" s="24"/>
      <c r="D98" s="22"/>
      <c r="E98" s="24"/>
      <c r="F98" s="24"/>
      <c r="G98" s="22"/>
      <c r="H98" s="22"/>
      <c r="I98" s="27"/>
      <c r="J98" s="24"/>
      <c r="K98" s="69"/>
      <c r="L98" s="24"/>
      <c r="M98" s="24"/>
      <c r="N98" s="28"/>
      <c r="O98" s="28"/>
      <c r="P98" s="65" t="str">
        <f t="shared" si="6"/>
        <v/>
      </c>
      <c r="Q98" s="66" t="str">
        <f>IF(O98="","",VLOOKUP(O98,'Normdefizite 2014'!$A$4:$E$11,2,0))</f>
        <v/>
      </c>
      <c r="R98" s="92"/>
      <c r="S98" s="80"/>
      <c r="T98" s="67" t="str">
        <f>IF(O98="","",VLOOKUP(O98,'Normdefizite 2014'!$A$4:$D$11,4,0))</f>
        <v/>
      </c>
      <c r="U98" s="72" t="str">
        <f t="shared" si="7"/>
        <v/>
      </c>
      <c r="V98" s="54" t="str">
        <f t="shared" si="8"/>
        <v/>
      </c>
      <c r="W98" s="74" t="str">
        <f t="shared" si="9"/>
        <v/>
      </c>
      <c r="X98" s="15" t="str">
        <f t="shared" si="10"/>
        <v/>
      </c>
      <c r="Y98" s="96" t="str">
        <f t="shared" si="11"/>
        <v/>
      </c>
    </row>
    <row r="99" spans="1:25" s="38" customFormat="1" ht="12.75" hidden="1" customHeight="1" x14ac:dyDescent="0.2">
      <c r="A99" s="49"/>
      <c r="B99" s="50"/>
      <c r="C99" s="51"/>
      <c r="D99" s="50"/>
      <c r="E99" s="51"/>
      <c r="F99" s="51"/>
      <c r="G99" s="50"/>
      <c r="H99" s="50"/>
      <c r="I99" s="52"/>
      <c r="J99" s="51"/>
      <c r="K99" s="70"/>
      <c r="L99" s="51"/>
      <c r="M99" s="51"/>
      <c r="N99" s="53"/>
      <c r="O99" s="53"/>
      <c r="P99" s="65" t="str">
        <f t="shared" si="6"/>
        <v/>
      </c>
      <c r="Q99" s="66" t="str">
        <f>IF(O99="","",VLOOKUP(O99,'Normdefizite 2014'!$A$4:$E$11,2,0))</f>
        <v/>
      </c>
      <c r="R99" s="92"/>
      <c r="S99" s="80"/>
      <c r="T99" s="67" t="str">
        <f>IF(O99="","",VLOOKUP(O99,'Normdefizite 2014'!$A$4:$D$11,4,0))</f>
        <v/>
      </c>
      <c r="U99" s="72" t="str">
        <f t="shared" si="7"/>
        <v/>
      </c>
      <c r="V99" s="54" t="str">
        <f t="shared" si="8"/>
        <v/>
      </c>
      <c r="W99" s="74" t="str">
        <f t="shared" si="9"/>
        <v/>
      </c>
      <c r="X99" s="15" t="str">
        <f t="shared" si="10"/>
        <v/>
      </c>
      <c r="Y99" s="96" t="str">
        <f t="shared" si="11"/>
        <v/>
      </c>
    </row>
    <row r="100" spans="1:25" ht="21" customHeight="1" x14ac:dyDescent="0.2">
      <c r="A100" s="55" t="s">
        <v>9</v>
      </c>
      <c r="B100" s="56"/>
      <c r="C100" s="57"/>
      <c r="D100" s="56"/>
      <c r="E100" s="56"/>
      <c r="F100" s="56"/>
      <c r="G100" s="56"/>
      <c r="H100" s="56"/>
      <c r="I100" s="57"/>
      <c r="J100" s="57"/>
      <c r="K100" s="71"/>
      <c r="L100" s="71"/>
      <c r="M100" s="57"/>
      <c r="N100" s="57"/>
      <c r="O100" s="57"/>
      <c r="P100" s="57"/>
      <c r="Q100" s="56"/>
      <c r="R100" s="93">
        <f>SUM(R7:R99)</f>
        <v>61</v>
      </c>
      <c r="S100" s="58"/>
      <c r="T100" s="68"/>
      <c r="U100" s="59">
        <f>SUM(U7:U99)</f>
        <v>1979</v>
      </c>
      <c r="V100" s="73">
        <f>SUM(V7:V99)</f>
        <v>1979</v>
      </c>
      <c r="W100" s="75">
        <f>SUM(W7:W99)</f>
        <v>0</v>
      </c>
      <c r="Y100" s="96" t="str">
        <f t="shared" si="11"/>
        <v/>
      </c>
    </row>
    <row r="101" spans="1:25" ht="21" customHeight="1" x14ac:dyDescent="0.2">
      <c r="A101" s="89" t="s">
        <v>53</v>
      </c>
      <c r="B101" s="83"/>
      <c r="C101" s="84"/>
      <c r="D101" s="83"/>
      <c r="E101" s="83"/>
      <c r="F101" s="83"/>
      <c r="G101" s="83"/>
      <c r="H101" s="83"/>
      <c r="I101" s="84"/>
      <c r="J101" s="84"/>
      <c r="K101" s="85"/>
      <c r="L101" s="85"/>
      <c r="M101" s="84"/>
      <c r="N101" s="84"/>
      <c r="O101" s="84"/>
      <c r="P101" s="84"/>
      <c r="Q101" s="83"/>
      <c r="R101" s="82"/>
      <c r="S101" s="86"/>
      <c r="T101" s="87"/>
      <c r="U101" s="88"/>
      <c r="V101" s="12"/>
      <c r="W101" s="12"/>
    </row>
    <row r="102" spans="1:25" ht="21" customHeight="1" x14ac:dyDescent="0.2">
      <c r="A102" s="29"/>
      <c r="B102" s="30"/>
      <c r="C102" s="30"/>
      <c r="D102" s="30"/>
      <c r="E102" s="30"/>
      <c r="F102" s="30"/>
      <c r="G102" s="30"/>
      <c r="H102" s="30"/>
      <c r="I102" s="31"/>
      <c r="J102" s="31"/>
      <c r="K102" s="31"/>
      <c r="L102" s="77"/>
      <c r="M102" s="31"/>
      <c r="N102" s="31"/>
      <c r="O102" s="31"/>
      <c r="P102" s="11"/>
      <c r="Q102" s="10"/>
      <c r="R102" s="29"/>
      <c r="S102" s="29"/>
      <c r="T102" s="9"/>
      <c r="U102" s="12"/>
    </row>
    <row r="103" spans="1:25" ht="12" customHeight="1" x14ac:dyDescent="0.2">
      <c r="A103" s="17" t="s">
        <v>56</v>
      </c>
      <c r="B103" s="30"/>
      <c r="C103" s="30"/>
      <c r="D103" s="30"/>
      <c r="E103" s="30"/>
      <c r="F103" s="30"/>
      <c r="G103" s="30"/>
      <c r="H103" s="30"/>
      <c r="I103" s="31"/>
      <c r="J103" s="31"/>
      <c r="K103" s="31"/>
      <c r="L103" s="77"/>
      <c r="M103" s="31"/>
      <c r="N103" s="31"/>
      <c r="O103" s="31"/>
      <c r="P103" s="11"/>
      <c r="Q103" s="10"/>
      <c r="R103" s="29"/>
      <c r="S103" s="29"/>
      <c r="T103" s="9"/>
      <c r="U103" s="12"/>
      <c r="X103" s="14"/>
    </row>
    <row r="104" spans="1:25" ht="12" customHeight="1" x14ac:dyDescent="0.2">
      <c r="A104" s="17" t="s">
        <v>57</v>
      </c>
      <c r="B104" s="30"/>
      <c r="C104" s="30"/>
      <c r="D104" s="30"/>
      <c r="E104" s="30"/>
      <c r="F104" s="30"/>
      <c r="G104" s="30"/>
      <c r="H104" s="30"/>
      <c r="I104" s="31"/>
      <c r="J104" s="31"/>
      <c r="K104" s="31"/>
      <c r="L104" s="77"/>
      <c r="M104" s="31"/>
      <c r="N104" s="31"/>
      <c r="O104" s="31"/>
      <c r="P104" s="11"/>
      <c r="Q104" s="10"/>
      <c r="R104" s="29"/>
      <c r="S104" s="29"/>
      <c r="T104" s="9"/>
      <c r="U104" s="12"/>
      <c r="X104" s="14"/>
    </row>
    <row r="105" spans="1:25" ht="12" customHeight="1" x14ac:dyDescent="0.2">
      <c r="A105" s="17" t="s">
        <v>63</v>
      </c>
      <c r="B105" s="30"/>
      <c r="C105" s="30"/>
      <c r="D105" s="30"/>
      <c r="E105" s="30"/>
      <c r="F105" s="30"/>
      <c r="G105" s="30"/>
      <c r="H105" s="30"/>
      <c r="I105" s="31"/>
      <c r="J105" s="31"/>
      <c r="K105" s="31"/>
      <c r="L105" s="77"/>
      <c r="M105" s="31"/>
      <c r="N105" s="31"/>
      <c r="O105" s="31"/>
      <c r="P105" s="11"/>
      <c r="Q105" s="10"/>
      <c r="R105" s="29"/>
      <c r="S105" s="29"/>
      <c r="T105" s="9"/>
      <c r="U105" s="12"/>
      <c r="X105" s="14"/>
    </row>
    <row r="106" spans="1:25" ht="12" customHeight="1" x14ac:dyDescent="0.2">
      <c r="A106" s="17" t="s">
        <v>64</v>
      </c>
      <c r="B106" s="30"/>
      <c r="C106" s="30"/>
      <c r="D106" s="30"/>
      <c r="E106" s="30"/>
      <c r="F106" s="30"/>
      <c r="G106" s="30"/>
      <c r="H106" s="30"/>
      <c r="I106" s="31"/>
      <c r="J106" s="31"/>
      <c r="K106" s="31"/>
      <c r="L106" s="77"/>
      <c r="M106" s="31"/>
      <c r="N106" s="31"/>
      <c r="O106" s="31"/>
      <c r="P106" s="11"/>
      <c r="Q106" s="10"/>
      <c r="R106" s="29"/>
      <c r="S106" s="29"/>
      <c r="T106" s="9"/>
      <c r="U106" s="12"/>
      <c r="X106" s="14"/>
    </row>
    <row r="107" spans="1:25" ht="21" customHeight="1" x14ac:dyDescent="0.2">
      <c r="B107" s="30"/>
      <c r="C107" s="30"/>
      <c r="D107" s="30"/>
      <c r="E107" s="30"/>
      <c r="F107" s="30"/>
      <c r="G107" s="30"/>
      <c r="H107" s="30"/>
      <c r="I107" s="31"/>
      <c r="J107" s="31"/>
      <c r="K107" s="31"/>
      <c r="L107" s="77"/>
      <c r="M107" s="31"/>
      <c r="N107" s="31"/>
      <c r="O107" s="31"/>
      <c r="P107" s="11"/>
      <c r="Q107" s="10"/>
      <c r="R107" s="29"/>
      <c r="S107" s="29"/>
      <c r="T107" s="9"/>
      <c r="U107" s="12"/>
      <c r="X107" s="14"/>
    </row>
    <row r="108" spans="1:25" ht="11.25" customHeight="1" x14ac:dyDescent="0.2">
      <c r="A108" s="17" t="s">
        <v>61</v>
      </c>
      <c r="B108" s="30"/>
      <c r="C108" s="30"/>
      <c r="D108" s="30"/>
      <c r="E108" s="30"/>
      <c r="F108" s="30"/>
      <c r="G108" s="30"/>
      <c r="H108" s="30"/>
      <c r="I108" s="31"/>
      <c r="J108" s="31"/>
      <c r="K108" s="31"/>
      <c r="L108" s="77"/>
      <c r="M108" s="31"/>
      <c r="N108" s="31"/>
      <c r="O108" s="31"/>
      <c r="P108" s="11"/>
      <c r="Q108" s="10"/>
      <c r="R108" s="29"/>
      <c r="S108" s="29"/>
      <c r="T108" s="9"/>
      <c r="U108" s="12"/>
      <c r="X108" s="14"/>
    </row>
    <row r="109" spans="1:25" x14ac:dyDescent="0.2">
      <c r="A109" s="32"/>
    </row>
    <row r="110" spans="1:25" hidden="1" x14ac:dyDescent="0.2">
      <c r="A110" s="33"/>
      <c r="B110" s="17" t="s">
        <v>11</v>
      </c>
    </row>
    <row r="111" spans="1:25" hidden="1" x14ac:dyDescent="0.2">
      <c r="A111" s="34"/>
      <c r="B111" s="17" t="s">
        <v>16</v>
      </c>
    </row>
    <row r="112" spans="1:25" hidden="1" x14ac:dyDescent="0.2">
      <c r="A112" s="35"/>
      <c r="B112" s="17" t="s">
        <v>10</v>
      </c>
    </row>
    <row r="113" spans="1:2" hidden="1" x14ac:dyDescent="0.2">
      <c r="A113" s="36"/>
      <c r="B113" s="17" t="s">
        <v>12</v>
      </c>
    </row>
    <row r="116" spans="1:2" ht="15.75" x14ac:dyDescent="0.25">
      <c r="A116" s="16"/>
    </row>
    <row r="130" spans="1:18" x14ac:dyDescent="0.2">
      <c r="P130" s="8"/>
    </row>
    <row r="132" spans="1:18" x14ac:dyDescent="0.2">
      <c r="R132" s="38" t="s">
        <v>19</v>
      </c>
    </row>
    <row r="140" spans="1:18" x14ac:dyDescent="0.2">
      <c r="A140" s="60" t="s">
        <v>20</v>
      </c>
      <c r="B140" s="60"/>
      <c r="C140" s="60"/>
      <c r="D140" s="60"/>
    </row>
    <row r="141" spans="1:18" x14ac:dyDescent="0.2">
      <c r="A141" s="60" t="s">
        <v>21</v>
      </c>
      <c r="B141" s="60" t="s">
        <v>22</v>
      </c>
      <c r="C141" s="60"/>
      <c r="D141" s="60"/>
    </row>
    <row r="142" spans="1:18" x14ac:dyDescent="0.2">
      <c r="A142" s="60">
        <v>108</v>
      </c>
      <c r="B142" s="60">
        <v>41</v>
      </c>
      <c r="C142" s="60"/>
      <c r="D142" s="60"/>
    </row>
  </sheetData>
  <sheetProtection password="D04E" sheet="1" objects="1" scenarios="1" formatCells="0" formatColumns="0" formatRows="0" insertRows="0" deleteRows="0" autoFilter="0"/>
  <phoneticPr fontId="3" type="noConversion"/>
  <conditionalFormatting sqref="X103:X108">
    <cfRule type="cellIs" dxfId="3" priority="1" stopIfTrue="1" operator="equal">
      <formula>"""falsch"""</formula>
    </cfRule>
  </conditionalFormatting>
  <conditionalFormatting sqref="Y7:Y100">
    <cfRule type="cellIs" dxfId="2" priority="2" stopIfTrue="1" operator="notEqual">
      <formula>0</formula>
    </cfRule>
  </conditionalFormatting>
  <conditionalFormatting sqref="Z7:Z100">
    <cfRule type="cellIs" dxfId="1" priority="3" stopIfTrue="1" operator="greaterThan">
      <formula>0</formula>
    </cfRule>
    <cfRule type="cellIs" dxfId="0" priority="4" stopIfTrue="1" operator="lessThan">
      <formula>0</formula>
    </cfRule>
  </conditionalFormatting>
  <dataValidations count="3">
    <dataValidation type="list" allowBlank="1" showInputMessage="1" showErrorMessage="1" sqref="O7:O99">
      <formula1>Bezeichnung</formula1>
    </dataValidation>
    <dataValidation type="whole" allowBlank="1" showInputMessage="1" showErrorMessage="1" errorTitle="Anzahl Tage " error="Zahl muss zwischen 1 und 31 liegen" sqref="R133:R65536 R100:R131 R1 R3:R5">
      <formula1>1</formula1>
      <formula2>31</formula2>
    </dataValidation>
    <dataValidation type="whole" allowBlank="1" showInputMessage="1" showErrorMessage="1" errorTitle="Monat" error="bitte Zahl zwischen 1 und 12 eingeben_x000a_" sqref="E1:E1048576">
      <formula1>1</formula1>
      <formula2>12</formula2>
    </dataValidation>
  </dataValidations>
  <pageMargins left="0.57999999999999996" right="0.61" top="0.79" bottom="0.77" header="0.4921259845" footer="0.4921259845"/>
  <pageSetup paperSize="9" scale="61" fitToHeight="10" orientation="landscape" cellComments="asDisplayed" r:id="rId1"/>
  <headerFooter alignWithMargins="0">
    <oddFooter>&amp;CDepartement Soziales Stadt Winterthur&amp;R&amp;F, 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zoomScaleNormal="100" workbookViewId="0">
      <selection activeCell="D10" sqref="D10"/>
    </sheetView>
  </sheetViews>
  <sheetFormatPr baseColWidth="10" defaultRowHeight="12.75" x14ac:dyDescent="0.2"/>
  <cols>
    <col min="1" max="1" width="47.42578125" customWidth="1"/>
    <col min="2" max="2" width="29.7109375" customWidth="1"/>
    <col min="3" max="3" width="15.140625" customWidth="1"/>
    <col min="9" max="9" width="31.140625" customWidth="1"/>
  </cols>
  <sheetData>
    <row r="1" spans="1:10" x14ac:dyDescent="0.2">
      <c r="A1" s="2"/>
      <c r="B1" s="2"/>
      <c r="C1" s="3"/>
      <c r="D1" s="4"/>
      <c r="E1" s="4"/>
      <c r="F1" s="4"/>
      <c r="G1" s="3"/>
      <c r="H1" s="3"/>
      <c r="I1" s="5"/>
      <c r="J1" s="6"/>
    </row>
    <row r="2" spans="1:10" x14ac:dyDescent="0.2">
      <c r="G2" s="4"/>
      <c r="I2" s="5"/>
      <c r="J2" s="6"/>
    </row>
    <row r="3" spans="1:10" ht="45" x14ac:dyDescent="0.25">
      <c r="A3" s="1" t="s">
        <v>39</v>
      </c>
      <c r="B3" s="1" t="s">
        <v>40</v>
      </c>
      <c r="C3" s="61" t="s">
        <v>24</v>
      </c>
      <c r="D3" s="61" t="s">
        <v>25</v>
      </c>
      <c r="E3" s="61" t="s">
        <v>26</v>
      </c>
      <c r="G3" s="7"/>
      <c r="H3" s="7"/>
      <c r="I3" s="5"/>
      <c r="J3" s="6"/>
    </row>
    <row r="4" spans="1:10" ht="21.75" customHeight="1" x14ac:dyDescent="0.2">
      <c r="A4" s="95" t="s">
        <v>60</v>
      </c>
      <c r="B4" s="95" t="s">
        <v>32</v>
      </c>
      <c r="C4" s="62">
        <v>121.2</v>
      </c>
      <c r="D4" s="62">
        <v>66.650000000000006</v>
      </c>
      <c r="E4" s="62">
        <v>0</v>
      </c>
      <c r="F4" t="s">
        <v>27</v>
      </c>
      <c r="I4" s="5"/>
      <c r="J4" s="6"/>
    </row>
    <row r="5" spans="1:10" ht="21.75" customHeight="1" x14ac:dyDescent="0.2">
      <c r="A5" s="95" t="s">
        <v>59</v>
      </c>
      <c r="B5" s="95" t="s">
        <v>33</v>
      </c>
      <c r="C5" s="62">
        <v>119.25</v>
      </c>
      <c r="D5" s="62">
        <v>65.599999999999994</v>
      </c>
      <c r="E5" s="62">
        <v>0</v>
      </c>
      <c r="I5" s="5"/>
      <c r="J5" s="6"/>
    </row>
    <row r="6" spans="1:10" ht="21.75" customHeight="1" x14ac:dyDescent="0.2">
      <c r="A6" s="95" t="s">
        <v>58</v>
      </c>
      <c r="B6" s="95" t="s">
        <v>34</v>
      </c>
      <c r="C6" s="62">
        <v>105.6</v>
      </c>
      <c r="D6" s="62">
        <v>58.1</v>
      </c>
      <c r="E6" s="62">
        <v>0</v>
      </c>
    </row>
    <row r="7" spans="1:10" ht="21.75" customHeight="1" x14ac:dyDescent="0.2">
      <c r="A7" s="95" t="s">
        <v>54</v>
      </c>
      <c r="B7" s="95" t="s">
        <v>55</v>
      </c>
      <c r="C7" s="62"/>
      <c r="D7" s="62">
        <v>-8</v>
      </c>
      <c r="E7" s="62">
        <v>8</v>
      </c>
    </row>
    <row r="8" spans="1:10" ht="21.75" customHeight="1" x14ac:dyDescent="0.2">
      <c r="A8" s="95" t="s">
        <v>35</v>
      </c>
      <c r="B8" s="94" t="s">
        <v>28</v>
      </c>
      <c r="C8" s="62">
        <v>126.83</v>
      </c>
      <c r="D8" s="62">
        <v>39.049999999999997</v>
      </c>
      <c r="E8" s="62">
        <v>8</v>
      </c>
    </row>
    <row r="9" spans="1:10" ht="21.75" customHeight="1" x14ac:dyDescent="0.2">
      <c r="A9" s="95" t="s">
        <v>36</v>
      </c>
      <c r="B9" s="95" t="s">
        <v>29</v>
      </c>
      <c r="C9" s="62">
        <v>115.13</v>
      </c>
      <c r="D9" s="62">
        <v>25.75</v>
      </c>
      <c r="E9" s="62">
        <v>24</v>
      </c>
    </row>
    <row r="10" spans="1:10" ht="21.75" customHeight="1" x14ac:dyDescent="0.2">
      <c r="A10" s="95" t="s">
        <v>37</v>
      </c>
      <c r="B10" s="95" t="s">
        <v>30</v>
      </c>
      <c r="C10" s="62">
        <v>102.63</v>
      </c>
      <c r="D10" s="62">
        <v>36.049999999999997</v>
      </c>
      <c r="E10" s="62">
        <v>12</v>
      </c>
    </row>
    <row r="11" spans="1:10" ht="21.75" customHeight="1" x14ac:dyDescent="0.2">
      <c r="A11" s="95" t="s">
        <v>38</v>
      </c>
      <c r="B11" s="95" t="s">
        <v>31</v>
      </c>
      <c r="C11" s="62">
        <v>76.16</v>
      </c>
      <c r="D11" s="62">
        <v>38.08</v>
      </c>
      <c r="E11" s="62">
        <v>38.08</v>
      </c>
    </row>
    <row r="16" spans="1:10" x14ac:dyDescent="0.2">
      <c r="A16" s="17" t="s">
        <v>65</v>
      </c>
    </row>
    <row r="19" ht="46.5" customHeight="1" x14ac:dyDescent="0.2"/>
    <row r="20" ht="46.5" customHeight="1" x14ac:dyDescent="0.2"/>
    <row r="21" ht="46.5" customHeight="1" x14ac:dyDescent="0.2"/>
    <row r="22" ht="46.5" customHeight="1" x14ac:dyDescent="0.2"/>
    <row r="23" ht="46.5" customHeight="1" x14ac:dyDescent="0.2"/>
    <row r="24" ht="46.5" customHeight="1" x14ac:dyDescent="0.2"/>
    <row r="25" ht="46.5" customHeight="1" x14ac:dyDescent="0.2"/>
    <row r="26" ht="46.5" customHeight="1" x14ac:dyDescent="0.2"/>
  </sheetData>
  <sheetProtection password="D04E" sheet="1" objects="1" scenarios="1"/>
  <phoneticPr fontId="22" type="noConversion"/>
  <pageMargins left="0.78740157499999996" right="0.78740157499999996" top="0.984251969" bottom="0.984251969" header="0.4921259845" footer="0.4921259845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4</vt:i4>
      </vt:variant>
    </vt:vector>
  </HeadingPairs>
  <TitlesOfParts>
    <vt:vector size="6" baseType="lpstr">
      <vt:lpstr>Jan</vt:lpstr>
      <vt:lpstr>Normdefizite 2014</vt:lpstr>
      <vt:lpstr>Bezeichnung</vt:lpstr>
      <vt:lpstr>Jan!Druckbereich</vt:lpstr>
      <vt:lpstr>'Normdefizite 2014'!Druckbereich</vt:lpstr>
      <vt:lpstr>Jan!Drucktitel</vt:lpstr>
    </vt:vector>
  </TitlesOfParts>
  <Company>Stadt Winterthur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sami1</dc:creator>
  <cp:lastModifiedBy>Verena Borovic</cp:lastModifiedBy>
  <cp:lastPrinted>2013-11-06T15:34:57Z</cp:lastPrinted>
  <dcterms:created xsi:type="dcterms:W3CDTF">2011-01-07T07:51:49Z</dcterms:created>
  <dcterms:modified xsi:type="dcterms:W3CDTF">2014-01-30T18:33:30Z</dcterms:modified>
</cp:coreProperties>
</file>