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DieseArbeitsmappe" defaultThemeVersion="124226"/>
  <bookViews>
    <workbookView xWindow="-15" yWindow="105" windowWidth="9615" windowHeight="10965" activeTab="1"/>
  </bookViews>
  <sheets>
    <sheet name="1. Quartal" sheetId="1" r:id="rId1"/>
    <sheet name="2. Quartal" sheetId="2" r:id="rId2"/>
    <sheet name="3. Quartal" sheetId="8" r:id="rId3"/>
    <sheet name="4. Quartal" sheetId="9" r:id="rId4"/>
    <sheet name="Zusammenfassung" sheetId="10" r:id="rId5"/>
  </sheets>
  <definedNames>
    <definedName name="_xlnm.Print_Area" localSheetId="0">'1. Quartal'!$A$1:$AB$23</definedName>
    <definedName name="_xlnm.Print_Area" localSheetId="1">'2. Quartal'!$A$1:$AB$23</definedName>
    <definedName name="_xlnm.Print_Area" localSheetId="2">'3. Quartal'!$A$1:$AB$23</definedName>
    <definedName name="_xlnm.Print_Area" localSheetId="3">'4. Quartal'!$A$1:$AB$23</definedName>
    <definedName name="_xlnm.Print_Area" localSheetId="4">Zusammenfassung!$A$1:$AB$35</definedName>
    <definedName name="_xlnm.Print_Titles" localSheetId="0">'1. Quartal'!$1:$3</definedName>
    <definedName name="_xlnm.Print_Titles" localSheetId="1">'2. Quartal'!$1:$3</definedName>
    <definedName name="_xlnm.Print_Titles" localSheetId="2">'3. Quartal'!$1:$3</definedName>
    <definedName name="_xlnm.Print_Titles" localSheetId="3">'4. Quartal'!$1:$3</definedName>
    <definedName name="_xlnm.Print_Titles" localSheetId="4">Zusammenfassung!$1:$3</definedName>
  </definedNames>
  <calcPr calcId="125725"/>
</workbook>
</file>

<file path=xl/calcChain.xml><?xml version="1.0" encoding="utf-8"?>
<calcChain xmlns="http://schemas.openxmlformats.org/spreadsheetml/2006/main">
  <c r="U7" i="10"/>
  <c r="F7"/>
  <c r="S6"/>
  <c r="F6"/>
  <c r="F5"/>
  <c r="W4"/>
  <c r="S4"/>
  <c r="F4"/>
  <c r="U3"/>
  <c r="F3"/>
  <c r="U7" i="9"/>
  <c r="F7"/>
  <c r="S6"/>
  <c r="F6"/>
  <c r="F5"/>
  <c r="W4"/>
  <c r="S4"/>
  <c r="F4"/>
  <c r="U3"/>
  <c r="F3"/>
  <c r="U7" i="8"/>
  <c r="F7"/>
  <c r="S6"/>
  <c r="F6"/>
  <c r="F5"/>
  <c r="W4"/>
  <c r="S4"/>
  <c r="F4"/>
  <c r="U3"/>
  <c r="F3"/>
  <c r="U7" i="2"/>
  <c r="S6"/>
  <c r="F6"/>
  <c r="W4"/>
  <c r="S4"/>
  <c r="F4"/>
  <c r="F7"/>
  <c r="F5"/>
  <c r="U3"/>
  <c r="F3"/>
  <c r="A9" i="1"/>
  <c r="K14"/>
  <c r="K15"/>
  <c r="Y15" s="1"/>
  <c r="Y17" s="1"/>
  <c r="A16"/>
  <c r="A17"/>
  <c r="R15" i="2"/>
  <c r="O15"/>
  <c r="K15"/>
  <c r="M29" i="10"/>
  <c r="R14" i="2"/>
  <c r="O14"/>
  <c r="K14"/>
  <c r="M28" i="10" s="1"/>
  <c r="R15" i="8"/>
  <c r="O15"/>
  <c r="K15"/>
  <c r="Q29" i="10"/>
  <c r="R14" i="8"/>
  <c r="O14"/>
  <c r="K14"/>
  <c r="Q28" i="10"/>
  <c r="U14" i="8"/>
  <c r="U16" s="1"/>
  <c r="U14" i="1"/>
  <c r="U16" s="1"/>
  <c r="I28" i="10"/>
  <c r="U15" i="8"/>
  <c r="U17" s="1"/>
  <c r="U15" i="2"/>
  <c r="U17" s="1"/>
  <c r="Y14" i="1"/>
  <c r="Y16" s="1"/>
  <c r="Y18" s="1"/>
  <c r="Y20" s="1"/>
  <c r="I35" i="10" s="1"/>
  <c r="Y14" i="8"/>
  <c r="Y16" s="1"/>
  <c r="Y15"/>
  <c r="Y17" s="1"/>
  <c r="Y14" i="2"/>
  <c r="Y16" s="1"/>
  <c r="Y18" s="1"/>
  <c r="Y20" s="1"/>
  <c r="M35" i="10" s="1"/>
  <c r="Y15" i="2"/>
  <c r="Y17" s="1"/>
  <c r="A31" i="10"/>
  <c r="A25"/>
  <c r="A23"/>
  <c r="A22"/>
  <c r="A18"/>
  <c r="A15"/>
  <c r="A12"/>
  <c r="X23"/>
  <c r="X22"/>
  <c r="A8"/>
  <c r="A21"/>
  <c r="A9"/>
  <c r="R15" i="9"/>
  <c r="O15"/>
  <c r="K15"/>
  <c r="U29" i="10" s="1"/>
  <c r="R14" i="9"/>
  <c r="O14"/>
  <c r="K14"/>
  <c r="Q8"/>
  <c r="Y1"/>
  <c r="Q8" i="8"/>
  <c r="Y1"/>
  <c r="A8" s="1"/>
  <c r="Y15" i="9"/>
  <c r="Y17" s="1"/>
  <c r="U14"/>
  <c r="U28" i="10"/>
  <c r="U15" i="9"/>
  <c r="U17" s="1"/>
  <c r="Y14"/>
  <c r="Y16" s="1"/>
  <c r="U16"/>
  <c r="U18" s="1"/>
  <c r="U19" s="1"/>
  <c r="U34" i="10" s="1"/>
  <c r="A8" i="1"/>
  <c r="Q8" i="2"/>
  <c r="Y1"/>
  <c r="A8"/>
  <c r="Y18" i="8" l="1"/>
  <c r="Y20" s="1"/>
  <c r="Q35" i="10" s="1"/>
  <c r="U14" i="2"/>
  <c r="U16" s="1"/>
  <c r="U18" s="1"/>
  <c r="U19" s="1"/>
  <c r="M34" i="10" s="1"/>
  <c r="Y28"/>
  <c r="I29"/>
  <c r="Y29" s="1"/>
  <c r="Y18" i="9"/>
  <c r="Y20" s="1"/>
  <c r="U35" i="10" s="1"/>
  <c r="U15" i="1"/>
  <c r="U17" s="1"/>
  <c r="U18" s="1"/>
  <c r="U19" s="1"/>
  <c r="I34" i="10" s="1"/>
  <c r="U18" i="8"/>
  <c r="U19" s="1"/>
  <c r="Q34" i="10" s="1"/>
  <c r="Y35"/>
  <c r="Y34" l="1"/>
</calcChain>
</file>

<file path=xl/sharedStrings.xml><?xml version="1.0" encoding="utf-8"?>
<sst xmlns="http://schemas.openxmlformats.org/spreadsheetml/2006/main" count="209" uniqueCount="72">
  <si>
    <t>PLZ</t>
  </si>
  <si>
    <t>Ort</t>
  </si>
  <si>
    <t>E-Mail Adresse</t>
  </si>
  <si>
    <t>Kantonsbeitrag</t>
  </si>
  <si>
    <t>Total</t>
  </si>
  <si>
    <t>CHF</t>
  </si>
  <si>
    <t>Gemeindebeitrag</t>
  </si>
  <si>
    <t>Leistungs-kategorie</t>
  </si>
  <si>
    <t>nicht beitrags-
berechtigt</t>
  </si>
  <si>
    <r>
      <t>LK 1</t>
    </r>
    <r>
      <rPr>
        <b/>
        <vertAlign val="superscript"/>
        <sz val="10"/>
        <color indexed="8"/>
        <rFont val="Arial"/>
        <family val="2"/>
      </rPr>
      <t>1)</t>
    </r>
  </si>
  <si>
    <t>beitrags-
berechtigt</t>
  </si>
  <si>
    <t>pflegeleistungen@san.gr.ch</t>
  </si>
  <si>
    <t>Std./Anz.</t>
  </si>
  <si>
    <t>Kanton</t>
  </si>
  <si>
    <t>Gemeinde</t>
  </si>
  <si>
    <t>Leistungsbeitrag</t>
  </si>
  <si>
    <t>Beitragssatz</t>
  </si>
  <si>
    <t>Bank/IBAN</t>
  </si>
  <si>
    <t>Beitragsberechtigte Stunden</t>
  </si>
  <si>
    <t>Std.</t>
  </si>
  <si>
    <r>
      <t>LK 1</t>
    </r>
    <r>
      <rPr>
        <b/>
        <vertAlign val="superscript"/>
        <sz val="10"/>
        <color indexed="8"/>
        <rFont val="Arial"/>
        <family val="2"/>
      </rPr>
      <t>1)</t>
    </r>
  </si>
  <si>
    <r>
      <t>LK 2</t>
    </r>
    <r>
      <rPr>
        <b/>
        <vertAlign val="superscript"/>
        <sz val="10"/>
        <rFont val="Arial"/>
        <family val="2"/>
      </rPr>
      <t xml:space="preserve">2) </t>
    </r>
  </si>
  <si>
    <r>
      <rPr>
        <vertAlign val="superscript"/>
        <sz val="10"/>
        <color indexed="8"/>
        <rFont val="Arial"/>
        <family val="2"/>
      </rPr>
      <t xml:space="preserve">1) </t>
    </r>
    <r>
      <rPr>
        <sz val="10"/>
        <color indexed="8"/>
        <rFont val="Arial"/>
        <family val="2"/>
      </rPr>
      <t xml:space="preserve">LK 1: Pflegerische Leistungen
</t>
    </r>
    <r>
      <rPr>
        <vertAlign val="superscript"/>
        <sz val="10"/>
        <color indexed="8"/>
        <rFont val="Arial"/>
        <family val="2"/>
      </rPr>
      <t>2)</t>
    </r>
    <r>
      <rPr>
        <sz val="10"/>
        <color indexed="8"/>
        <rFont val="Arial"/>
        <family val="2"/>
      </rPr>
      <t xml:space="preserve"> LK 2: Leistungen der Akut- und Übergangspflege</t>
    </r>
  </si>
  <si>
    <t>Leistungseinheiten 1. Quartal</t>
  </si>
  <si>
    <t>Leistungseinheiten 2. Quartal</t>
  </si>
  <si>
    <t>Leistungseinheiten 3. Quartal</t>
  </si>
  <si>
    <t>Leistungseinheiten 4. Quartal</t>
  </si>
  <si>
    <t>Postcheck</t>
  </si>
  <si>
    <t>1. Quartal</t>
  </si>
  <si>
    <t>2. Quartal</t>
  </si>
  <si>
    <t>3. Quartal</t>
  </si>
  <si>
    <t>4. Quartal</t>
  </si>
  <si>
    <t>TOTAL 2013</t>
  </si>
  <si>
    <r>
      <t xml:space="preserve">LK 1: </t>
    </r>
    <r>
      <rPr>
        <sz val="10"/>
        <color indexed="8"/>
        <rFont val="Arial"/>
        <family val="2"/>
      </rPr>
      <t>Pflegerische Leistungen</t>
    </r>
  </si>
  <si>
    <r>
      <t xml:space="preserve">LK 2: </t>
    </r>
    <r>
      <rPr>
        <sz val="10"/>
        <color indexed="8"/>
        <rFont val="Arial"/>
        <family val="2"/>
      </rPr>
      <t>Akut- und Übergangspflege</t>
    </r>
  </si>
  <si>
    <t>Fr.</t>
  </si>
  <si>
    <t>Auszahlung Kantonsbeitrag 2. Quartal 2013 (gerundet)</t>
  </si>
  <si>
    <t>Anspruch Gemeindebeitrag 2. Quartal 2013 (gerundet)</t>
  </si>
  <si>
    <t>Total Leistungsbeiträge 1. Quartal 2013</t>
  </si>
  <si>
    <t>Auszahlung Kantonsbeitrag 4. Quartal 2013 (gerundet)</t>
  </si>
  <si>
    <t>Anspruch Gemeindebeitrag 4. Quartal 2013 (gerundet)</t>
  </si>
  <si>
    <t>Total Leistungsbeiträge 4. Quartal 2013</t>
  </si>
  <si>
    <t>Zwischentotal (LK 1)  4. Quartal 2013</t>
  </si>
  <si>
    <t>Zwischtotal (LK 2)  4. Quartal 2013</t>
  </si>
  <si>
    <t>Leistungsbeiträge 4. Quartal 2013</t>
  </si>
  <si>
    <t>Folgende Beilagen sind einzureichen:
LK 1: Klientenliste
LK 2: separate Klientenliste und spitalärztliche Verordnung</t>
  </si>
  <si>
    <t>Auszahlung Kantonsbeitrag 1. Quartal 2013 (gerundet)</t>
  </si>
  <si>
    <t>Anspruch Gemeindebeitrag 1. Quartal 2013 (gerundet)</t>
  </si>
  <si>
    <t>Leistungsbeiträge 2. Quartal 2013</t>
  </si>
  <si>
    <t>Zwischentotal (LK 1)  2. Quartal 2013</t>
  </si>
  <si>
    <t>Zwischtotal (LK 2)  2. Quartal 2013</t>
  </si>
  <si>
    <t>Total Leistungsbeiträge 2. Quartal 2013</t>
  </si>
  <si>
    <t>Leistungsbeiträge 3. Quartal 2013</t>
  </si>
  <si>
    <t>Zwischentotal (LK 1)  3. Quartal 2013</t>
  </si>
  <si>
    <t>Zwischtotal (LK 2)  3. Quartal 2013</t>
  </si>
  <si>
    <t>Total Leistungsbeiträge 3. Quartal 2013</t>
  </si>
  <si>
    <t>Auszahlung Kantonsbeitrag 3. Quartal 2013 (gerundet)</t>
  </si>
  <si>
    <t>Anspruch Gemeindebeitrag 3. Quartal 2013 (gerundet)</t>
  </si>
  <si>
    <t>Bitte ausfüllen und bis 10. Januar 2014 einschicken an:</t>
  </si>
  <si>
    <t>Leistungsbeiträge anerkannte Pflegefachperson</t>
  </si>
  <si>
    <t>Vorname</t>
  </si>
  <si>
    <t>Name</t>
  </si>
  <si>
    <t>Adresse/Strasse Nr.</t>
  </si>
  <si>
    <t>Telefon</t>
  </si>
  <si>
    <t>Fax</t>
  </si>
  <si>
    <t>Hänny</t>
  </si>
  <si>
    <t>Elisabeth</t>
  </si>
  <si>
    <t>Camenisch 179</t>
  </si>
  <si>
    <t>Andiast</t>
  </si>
  <si>
    <t>haenny@sunrise.ch</t>
  </si>
  <si>
    <t>081 925 16 42   079 707 12 57</t>
  </si>
  <si>
    <t>CH22 0077 4000 1512 4120 0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</si>
</sst>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64" formatCode="#,##0.00;;"/>
  </numFmts>
  <fonts count="14"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u/>
      <sz val="10"/>
      <color indexed="12"/>
      <name val="Arial"/>
      <family val="2"/>
    </font>
    <font>
      <b/>
      <vertAlign val="superscript"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6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5FFFF"/>
        <bgColor indexed="64"/>
      </patternFill>
    </fill>
  </fills>
  <borders count="54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43" fontId="9" fillId="0" borderId="0" applyFont="0" applyFill="0" applyBorder="0" applyAlignment="0" applyProtection="0"/>
    <xf numFmtId="0" fontId="9" fillId="0" borderId="0"/>
  </cellStyleXfs>
  <cellXfs count="217">
    <xf numFmtId="0" fontId="0" fillId="0" borderId="0" xfId="0"/>
    <xf numFmtId="0" fontId="0" fillId="0" borderId="0" xfId="0" applyFont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Border="1"/>
    <xf numFmtId="0" fontId="0" fillId="0" borderId="0" xfId="0" applyProtection="1"/>
    <xf numFmtId="0" fontId="11" fillId="0" borderId="0" xfId="0" applyFont="1" applyFill="1" applyBorder="1" applyAlignment="1">
      <alignment vertical="center" wrapText="1"/>
    </xf>
    <xf numFmtId="0" fontId="10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/>
    </xf>
    <xf numFmtId="0" fontId="9" fillId="0" borderId="0" xfId="3" applyProtection="1"/>
    <xf numFmtId="0" fontId="9" fillId="0" borderId="0" xfId="3" applyFont="1" applyBorder="1" applyAlignment="1" applyProtection="1">
      <alignment vertical="center"/>
    </xf>
    <xf numFmtId="0" fontId="10" fillId="0" borderId="0" xfId="3" applyFont="1" applyAlignment="1" applyProtection="1">
      <alignment vertical="center"/>
    </xf>
    <xf numFmtId="4" fontId="9" fillId="0" borderId="0" xfId="3" applyNumberFormat="1" applyFont="1" applyAlignment="1" applyProtection="1">
      <alignment horizontal="right" vertical="center"/>
    </xf>
    <xf numFmtId="4" fontId="9" fillId="0" borderId="0" xfId="3" applyNumberFormat="1" applyFont="1" applyAlignment="1" applyProtection="1">
      <alignment vertical="center"/>
    </xf>
    <xf numFmtId="4" fontId="10" fillId="0" borderId="0" xfId="3" applyNumberFormat="1" applyFont="1" applyAlignment="1" applyProtection="1">
      <alignment vertical="center"/>
    </xf>
    <xf numFmtId="0" fontId="9" fillId="0" borderId="0" xfId="3" applyFont="1" applyAlignment="1" applyProtection="1">
      <alignment horizontal="right" vertical="center"/>
    </xf>
    <xf numFmtId="0" fontId="9" fillId="0" borderId="0" xfId="3" applyAlignment="1" applyProtection="1">
      <alignment horizontal="center"/>
    </xf>
    <xf numFmtId="0" fontId="10" fillId="2" borderId="1" xfId="0" applyFont="1" applyFill="1" applyBorder="1" applyAlignment="1" applyProtection="1">
      <alignment vertical="center"/>
    </xf>
    <xf numFmtId="0" fontId="0" fillId="0" borderId="0" xfId="0" applyFont="1" applyBorder="1" applyAlignment="1" applyProtection="1">
      <alignment vertical="center"/>
    </xf>
    <xf numFmtId="0" fontId="11" fillId="2" borderId="9" xfId="0" applyFont="1" applyFill="1" applyBorder="1" applyAlignment="1" applyProtection="1">
      <alignment horizontal="center" vertical="center"/>
    </xf>
    <xf numFmtId="0" fontId="11" fillId="2" borderId="8" xfId="0" applyFont="1" applyFill="1" applyBorder="1" applyAlignment="1" applyProtection="1">
      <alignment horizontal="center" vertical="center"/>
    </xf>
    <xf numFmtId="164" fontId="10" fillId="2" borderId="5" xfId="0" applyNumberFormat="1" applyFont="1" applyFill="1" applyBorder="1" applyAlignment="1">
      <alignment horizontal="right" vertical="center" indent="1"/>
    </xf>
    <xf numFmtId="164" fontId="10" fillId="2" borderId="6" xfId="0" applyNumberFormat="1" applyFont="1" applyFill="1" applyBorder="1" applyAlignment="1">
      <alignment horizontal="right" vertical="center" indent="1"/>
    </xf>
    <xf numFmtId="164" fontId="10" fillId="2" borderId="7" xfId="0" applyNumberFormat="1" applyFont="1" applyFill="1" applyBorder="1" applyAlignment="1">
      <alignment horizontal="right" vertical="center" indent="1"/>
    </xf>
    <xf numFmtId="164" fontId="10" fillId="2" borderId="8" xfId="0" applyNumberFormat="1" applyFont="1" applyFill="1" applyBorder="1" applyAlignment="1">
      <alignment horizontal="right" vertical="center" indent="1"/>
    </xf>
    <xf numFmtId="0" fontId="10" fillId="2" borderId="9" xfId="0" applyFont="1" applyFill="1" applyBorder="1" applyAlignment="1">
      <alignment horizontal="left" vertical="center" wrapText="1"/>
    </xf>
    <xf numFmtId="0" fontId="10" fillId="2" borderId="6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left" vertical="center" wrapText="1"/>
    </xf>
    <xf numFmtId="164" fontId="10" fillId="2" borderId="33" xfId="0" applyNumberFormat="1" applyFont="1" applyFill="1" applyBorder="1" applyAlignment="1" applyProtection="1">
      <alignment horizontal="right" vertical="center" indent="1"/>
    </xf>
    <xf numFmtId="164" fontId="10" fillId="2" borderId="34" xfId="0" applyNumberFormat="1" applyFont="1" applyFill="1" applyBorder="1" applyAlignment="1" applyProtection="1">
      <alignment horizontal="right" vertical="center" indent="1"/>
    </xf>
    <xf numFmtId="4" fontId="0" fillId="3" borderId="47" xfId="0" applyNumberFormat="1" applyFill="1" applyBorder="1" applyAlignment="1" applyProtection="1">
      <alignment horizontal="right" vertical="center" indent="1"/>
      <protection locked="0"/>
    </xf>
    <xf numFmtId="4" fontId="0" fillId="3" borderId="12" xfId="0" applyNumberFormat="1" applyFill="1" applyBorder="1" applyAlignment="1" applyProtection="1">
      <alignment horizontal="right" vertical="center" indent="1"/>
      <protection locked="0"/>
    </xf>
    <xf numFmtId="4" fontId="0" fillId="3" borderId="31" xfId="0" applyNumberFormat="1" applyFill="1" applyBorder="1" applyAlignment="1" applyProtection="1">
      <alignment horizontal="right" vertical="center" indent="1"/>
      <protection locked="0"/>
    </xf>
    <xf numFmtId="0" fontId="7" fillId="2" borderId="48" xfId="0" applyFont="1" applyFill="1" applyBorder="1" applyAlignment="1" applyProtection="1">
      <alignment horizontal="left" vertical="center"/>
    </xf>
    <xf numFmtId="0" fontId="7" fillId="2" borderId="33" xfId="0" applyFont="1" applyFill="1" applyBorder="1" applyAlignment="1" applyProtection="1">
      <alignment horizontal="left" vertical="center"/>
    </xf>
    <xf numFmtId="164" fontId="10" fillId="2" borderId="32" xfId="0" applyNumberFormat="1" applyFont="1" applyFill="1" applyBorder="1" applyAlignment="1" applyProtection="1">
      <alignment horizontal="right" vertical="center" indent="1"/>
    </xf>
    <xf numFmtId="164" fontId="10" fillId="2" borderId="2" xfId="0" applyNumberFormat="1" applyFont="1" applyFill="1" applyBorder="1" applyAlignment="1" applyProtection="1">
      <alignment horizontal="right" vertical="center" indent="1"/>
    </xf>
    <xf numFmtId="164" fontId="10" fillId="2" borderId="3" xfId="0" applyNumberFormat="1" applyFont="1" applyFill="1" applyBorder="1" applyAlignment="1" applyProtection="1">
      <alignment horizontal="right" vertical="center" indent="1"/>
    </xf>
    <xf numFmtId="164" fontId="10" fillId="2" borderId="4" xfId="0" applyNumberFormat="1" applyFont="1" applyFill="1" applyBorder="1" applyAlignment="1" applyProtection="1">
      <alignment horizontal="right" vertical="center" indent="1"/>
    </xf>
    <xf numFmtId="0" fontId="11" fillId="2" borderId="5" xfId="0" applyFont="1" applyFill="1" applyBorder="1" applyAlignment="1" applyProtection="1">
      <alignment horizontal="center" vertical="center"/>
    </xf>
    <xf numFmtId="0" fontId="11" fillId="2" borderId="6" xfId="0" applyFont="1" applyFill="1" applyBorder="1" applyAlignment="1" applyProtection="1">
      <alignment horizontal="center" vertical="center"/>
    </xf>
    <xf numFmtId="0" fontId="11" fillId="2" borderId="7" xfId="0" applyFont="1" applyFill="1" applyBorder="1" applyAlignment="1" applyProtection="1">
      <alignment horizontal="center" vertical="center"/>
    </xf>
    <xf numFmtId="0" fontId="0" fillId="0" borderId="41" xfId="0" applyFill="1" applyBorder="1" applyAlignment="1" applyProtection="1">
      <alignment horizontal="left" vertical="center" wrapText="1"/>
    </xf>
    <xf numFmtId="0" fontId="0" fillId="0" borderId="42" xfId="0" applyFill="1" applyBorder="1" applyAlignment="1" applyProtection="1">
      <alignment horizontal="left" vertical="center"/>
    </xf>
    <xf numFmtId="0" fontId="0" fillId="0" borderId="43" xfId="0" applyFill="1" applyBorder="1" applyAlignment="1" applyProtection="1">
      <alignment horizontal="left" vertical="center"/>
    </xf>
    <xf numFmtId="0" fontId="10" fillId="0" borderId="24" xfId="0" applyFont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/>
    </xf>
    <xf numFmtId="164" fontId="10" fillId="2" borderId="35" xfId="0" applyNumberFormat="1" applyFont="1" applyFill="1" applyBorder="1" applyAlignment="1" applyProtection="1">
      <alignment horizontal="right" vertical="center" indent="1"/>
    </xf>
    <xf numFmtId="164" fontId="10" fillId="2" borderId="15" xfId="0" applyNumberFormat="1" applyFont="1" applyFill="1" applyBorder="1" applyAlignment="1" applyProtection="1">
      <alignment horizontal="right" vertical="center" indent="1"/>
    </xf>
    <xf numFmtId="164" fontId="10" fillId="2" borderId="39" xfId="0" applyNumberFormat="1" applyFont="1" applyFill="1" applyBorder="1" applyAlignment="1" applyProtection="1">
      <alignment horizontal="right" vertical="center" indent="1"/>
    </xf>
    <xf numFmtId="164" fontId="10" fillId="2" borderId="44" xfId="0" applyNumberFormat="1" applyFont="1" applyFill="1" applyBorder="1" applyAlignment="1" applyProtection="1">
      <alignment horizontal="right" vertical="center" indent="1"/>
    </xf>
    <xf numFmtId="164" fontId="10" fillId="2" borderId="45" xfId="0" applyNumberFormat="1" applyFont="1" applyFill="1" applyBorder="1" applyAlignment="1" applyProtection="1">
      <alignment horizontal="right" vertical="center" indent="1"/>
    </xf>
    <xf numFmtId="164" fontId="10" fillId="2" borderId="46" xfId="0" applyNumberFormat="1" applyFont="1" applyFill="1" applyBorder="1" applyAlignment="1" applyProtection="1">
      <alignment horizontal="right" vertical="center" indent="1"/>
    </xf>
    <xf numFmtId="164" fontId="10" fillId="2" borderId="30" xfId="0" applyNumberFormat="1" applyFont="1" applyFill="1" applyBorder="1" applyAlignment="1" applyProtection="1">
      <alignment horizontal="right" vertical="center" indent="1"/>
    </xf>
    <xf numFmtId="4" fontId="10" fillId="2" borderId="9" xfId="0" applyNumberFormat="1" applyFont="1" applyFill="1" applyBorder="1" applyAlignment="1" applyProtection="1">
      <alignment horizontal="left" vertical="center"/>
    </xf>
    <xf numFmtId="4" fontId="10" fillId="2" borderId="6" xfId="0" applyNumberFormat="1" applyFont="1" applyFill="1" applyBorder="1" applyAlignment="1" applyProtection="1">
      <alignment horizontal="left" vertical="center"/>
    </xf>
    <xf numFmtId="4" fontId="10" fillId="2" borderId="8" xfId="0" applyNumberFormat="1" applyFont="1" applyFill="1" applyBorder="1" applyAlignment="1" applyProtection="1">
      <alignment horizontal="left" vertical="center"/>
    </xf>
    <xf numFmtId="164" fontId="10" fillId="2" borderId="5" xfId="0" applyNumberFormat="1" applyFont="1" applyFill="1" applyBorder="1" applyAlignment="1" applyProtection="1">
      <alignment horizontal="right" vertical="center" indent="1"/>
    </xf>
    <xf numFmtId="164" fontId="10" fillId="2" borderId="6" xfId="0" applyNumberFormat="1" applyFont="1" applyFill="1" applyBorder="1" applyAlignment="1" applyProtection="1">
      <alignment horizontal="right" vertical="center" indent="1"/>
    </xf>
    <xf numFmtId="164" fontId="10" fillId="2" borderId="7" xfId="0" applyNumberFormat="1" applyFont="1" applyFill="1" applyBorder="1" applyAlignment="1" applyProtection="1">
      <alignment horizontal="right" vertical="center" indent="1"/>
    </xf>
    <xf numFmtId="0" fontId="10" fillId="2" borderId="9" xfId="0" applyFont="1" applyFill="1" applyBorder="1" applyAlignment="1">
      <alignment horizontal="left" vertical="center"/>
    </xf>
    <xf numFmtId="0" fontId="10" fillId="2" borderId="6" xfId="0" applyFont="1" applyFill="1" applyBorder="1" applyAlignment="1">
      <alignment horizontal="left" vertical="center"/>
    </xf>
    <xf numFmtId="0" fontId="10" fillId="2" borderId="6" xfId="0" applyFont="1" applyFill="1" applyBorder="1" applyAlignment="1" applyProtection="1">
      <alignment horizontal="left" vertical="center"/>
    </xf>
    <xf numFmtId="49" fontId="10" fillId="3" borderId="6" xfId="0" applyNumberFormat="1" applyFont="1" applyFill="1" applyBorder="1" applyAlignment="1" applyProtection="1">
      <alignment horizontal="left" vertical="center"/>
      <protection locked="0"/>
    </xf>
    <xf numFmtId="49" fontId="10" fillId="3" borderId="7" xfId="0" applyNumberFormat="1" applyFont="1" applyFill="1" applyBorder="1" applyAlignment="1" applyProtection="1">
      <alignment horizontal="left" vertical="center"/>
      <protection locked="0"/>
    </xf>
    <xf numFmtId="0" fontId="10" fillId="3" borderId="15" xfId="0" applyFont="1" applyFill="1" applyBorder="1" applyAlignment="1" applyProtection="1">
      <alignment horizontal="left" vertical="center" shrinkToFit="1"/>
      <protection locked="0"/>
    </xf>
    <xf numFmtId="0" fontId="10" fillId="2" borderId="14" xfId="0" applyFont="1" applyFill="1" applyBorder="1" applyAlignment="1">
      <alignment horizontal="left" vertical="center"/>
    </xf>
    <xf numFmtId="0" fontId="10" fillId="2" borderId="15" xfId="0" applyFont="1" applyFill="1" applyBorder="1" applyAlignment="1">
      <alignment horizontal="left" vertical="center"/>
    </xf>
    <xf numFmtId="164" fontId="10" fillId="2" borderId="36" xfId="0" applyNumberFormat="1" applyFont="1" applyFill="1" applyBorder="1" applyAlignment="1" applyProtection="1">
      <alignment horizontal="right" vertical="center" indent="1"/>
    </xf>
    <xf numFmtId="4" fontId="0" fillId="3" borderId="2" xfId="0" applyNumberFormat="1" applyFill="1" applyBorder="1" applyAlignment="1" applyProtection="1">
      <alignment horizontal="right" vertical="center" indent="1"/>
      <protection locked="0"/>
    </xf>
    <xf numFmtId="4" fontId="0" fillId="3" borderId="3" xfId="0" applyNumberFormat="1" applyFill="1" applyBorder="1" applyAlignment="1" applyProtection="1">
      <alignment horizontal="right" vertical="center" indent="1"/>
      <protection locked="0"/>
    </xf>
    <xf numFmtId="4" fontId="0" fillId="3" borderId="37" xfId="0" applyNumberFormat="1" applyFill="1" applyBorder="1" applyAlignment="1" applyProtection="1">
      <alignment horizontal="right" vertical="center" indent="1"/>
      <protection locked="0"/>
    </xf>
    <xf numFmtId="164" fontId="10" fillId="2" borderId="37" xfId="0" applyNumberFormat="1" applyFont="1" applyFill="1" applyBorder="1" applyAlignment="1" applyProtection="1">
      <alignment horizontal="right" vertical="center" indent="1"/>
    </xf>
    <xf numFmtId="0" fontId="10" fillId="2" borderId="38" xfId="0" applyFont="1" applyFill="1" applyBorder="1" applyAlignment="1" applyProtection="1">
      <alignment horizontal="left" vertical="center"/>
    </xf>
    <xf numFmtId="0" fontId="10" fillId="2" borderId="3" xfId="0" applyFont="1" applyFill="1" applyBorder="1" applyAlignment="1" applyProtection="1">
      <alignment horizontal="left" vertical="center"/>
    </xf>
    <xf numFmtId="0" fontId="10" fillId="2" borderId="15" xfId="0" applyFont="1" applyFill="1" applyBorder="1" applyAlignment="1" applyProtection="1">
      <alignment horizontal="left" vertical="center"/>
    </xf>
    <xf numFmtId="0" fontId="10" fillId="3" borderId="15" xfId="0" applyFont="1" applyFill="1" applyBorder="1" applyAlignment="1" applyProtection="1">
      <alignment horizontal="left" vertical="center"/>
      <protection locked="0"/>
    </xf>
    <xf numFmtId="0" fontId="10" fillId="3" borderId="39" xfId="0" applyFont="1" applyFill="1" applyBorder="1" applyAlignment="1" applyProtection="1">
      <alignment horizontal="left" vertical="center"/>
      <protection locked="0"/>
    </xf>
    <xf numFmtId="164" fontId="10" fillId="2" borderId="40" xfId="0" applyNumberFormat="1" applyFont="1" applyFill="1" applyBorder="1" applyAlignment="1" applyProtection="1">
      <alignment horizontal="right" vertical="center" indent="1"/>
    </xf>
    <xf numFmtId="0" fontId="2" fillId="2" borderId="17" xfId="0" applyFont="1" applyFill="1" applyBorder="1" applyAlignment="1" applyProtection="1">
      <alignment horizontal="left" vertical="center" wrapText="1"/>
    </xf>
    <xf numFmtId="0" fontId="2" fillId="2" borderId="18" xfId="0" applyFont="1" applyFill="1" applyBorder="1" applyAlignment="1" applyProtection="1">
      <alignment horizontal="left" vertical="center"/>
    </xf>
    <xf numFmtId="0" fontId="2" fillId="2" borderId="19" xfId="0" applyFont="1" applyFill="1" applyBorder="1" applyAlignment="1" applyProtection="1">
      <alignment horizontal="left" vertical="center"/>
    </xf>
    <xf numFmtId="0" fontId="2" fillId="2" borderId="20" xfId="0" applyFont="1" applyFill="1" applyBorder="1" applyAlignment="1" applyProtection="1">
      <alignment horizontal="left" vertical="center"/>
    </xf>
    <xf numFmtId="0" fontId="2" fillId="2" borderId="21" xfId="0" applyFont="1" applyFill="1" applyBorder="1" applyAlignment="1" applyProtection="1">
      <alignment horizontal="left" vertical="center"/>
    </xf>
    <xf numFmtId="0" fontId="2" fillId="2" borderId="22" xfId="0" applyFont="1" applyFill="1" applyBorder="1" applyAlignment="1" applyProtection="1">
      <alignment horizontal="left" vertical="center"/>
    </xf>
    <xf numFmtId="0" fontId="3" fillId="4" borderId="23" xfId="0" applyFont="1" applyFill="1" applyBorder="1" applyAlignment="1" applyProtection="1">
      <alignment horizontal="center" vertical="center"/>
    </xf>
    <xf numFmtId="0" fontId="3" fillId="4" borderId="24" xfId="0" applyFont="1" applyFill="1" applyBorder="1" applyAlignment="1" applyProtection="1">
      <alignment horizontal="center" vertical="center"/>
    </xf>
    <xf numFmtId="0" fontId="3" fillId="4" borderId="25" xfId="0" applyFont="1" applyFill="1" applyBorder="1" applyAlignment="1" applyProtection="1">
      <alignment horizontal="center" vertical="center"/>
    </xf>
    <xf numFmtId="0" fontId="3" fillId="4" borderId="26" xfId="0" applyFont="1" applyFill="1" applyBorder="1" applyAlignment="1" applyProtection="1">
      <alignment horizontal="center" vertical="center"/>
    </xf>
    <xf numFmtId="0" fontId="3" fillId="4" borderId="27" xfId="0" applyFont="1" applyFill="1" applyBorder="1" applyAlignment="1" applyProtection="1">
      <alignment horizontal="center" vertical="center"/>
    </xf>
    <xf numFmtId="0" fontId="3" fillId="4" borderId="28" xfId="0" applyFont="1" applyFill="1" applyBorder="1" applyAlignment="1" applyProtection="1">
      <alignment horizontal="center" vertical="center"/>
    </xf>
    <xf numFmtId="0" fontId="10" fillId="3" borderId="6" xfId="0" applyFont="1" applyFill="1" applyBorder="1" applyAlignment="1" applyProtection="1">
      <alignment horizontal="left" vertical="center"/>
      <protection locked="0"/>
    </xf>
    <xf numFmtId="0" fontId="10" fillId="3" borderId="7" xfId="0" applyFont="1" applyFill="1" applyBorder="1" applyAlignment="1" applyProtection="1">
      <alignment horizontal="left" vertical="center"/>
      <protection locked="0"/>
    </xf>
    <xf numFmtId="0" fontId="10" fillId="2" borderId="10" xfId="0" applyFont="1" applyFill="1" applyBorder="1" applyAlignment="1" applyProtection="1">
      <alignment horizontal="left" vertical="center"/>
    </xf>
    <xf numFmtId="0" fontId="10" fillId="2" borderId="1" xfId="0" applyFont="1" applyFill="1" applyBorder="1" applyAlignment="1" applyProtection="1">
      <alignment horizontal="left" vertical="center"/>
    </xf>
    <xf numFmtId="0" fontId="10" fillId="2" borderId="9" xfId="0" applyFont="1" applyFill="1" applyBorder="1" applyAlignment="1" applyProtection="1">
      <alignment horizontal="left" vertical="center"/>
    </xf>
    <xf numFmtId="0" fontId="10" fillId="3" borderId="1" xfId="0" applyFont="1" applyFill="1" applyBorder="1" applyAlignment="1" applyProtection="1">
      <alignment horizontal="left" vertical="center"/>
      <protection locked="0"/>
    </xf>
    <xf numFmtId="0" fontId="10" fillId="3" borderId="11" xfId="0" applyFont="1" applyFill="1" applyBorder="1" applyAlignment="1" applyProtection="1">
      <alignment horizontal="left" vertical="center"/>
      <protection locked="0"/>
    </xf>
    <xf numFmtId="0" fontId="4" fillId="3" borderId="6" xfId="1" applyFill="1" applyBorder="1" applyAlignment="1" applyProtection="1">
      <alignment horizontal="left" vertical="center"/>
      <protection locked="0"/>
    </xf>
    <xf numFmtId="0" fontId="4" fillId="3" borderId="7" xfId="1" applyFill="1" applyBorder="1" applyAlignment="1" applyProtection="1">
      <alignment horizontal="left" vertical="center"/>
      <protection locked="0"/>
    </xf>
    <xf numFmtId="0" fontId="12" fillId="2" borderId="5" xfId="0" applyFont="1" applyFill="1" applyBorder="1" applyAlignment="1" applyProtection="1">
      <alignment horizontal="center" vertical="center" wrapText="1"/>
    </xf>
    <xf numFmtId="0" fontId="12" fillId="2" borderId="6" xfId="0" applyFont="1" applyFill="1" applyBorder="1" applyAlignment="1" applyProtection="1">
      <alignment horizontal="center" vertical="center" wrapText="1"/>
    </xf>
    <xf numFmtId="0" fontId="12" fillId="2" borderId="8" xfId="0" applyFont="1" applyFill="1" applyBorder="1" applyAlignment="1" applyProtection="1">
      <alignment horizontal="center" vertical="center" wrapText="1"/>
    </xf>
    <xf numFmtId="0" fontId="10" fillId="2" borderId="7" xfId="0" applyFont="1" applyFill="1" applyBorder="1" applyAlignment="1" applyProtection="1">
      <alignment horizontal="left" vertical="center"/>
    </xf>
    <xf numFmtId="0" fontId="13" fillId="2" borderId="10" xfId="0" applyFont="1" applyFill="1" applyBorder="1" applyAlignment="1" applyProtection="1">
      <alignment horizontal="center" vertical="center"/>
    </xf>
    <xf numFmtId="0" fontId="13" fillId="2" borderId="1" xfId="0" applyFont="1" applyFill="1" applyBorder="1" applyAlignment="1" applyProtection="1">
      <alignment horizontal="center" vertical="center"/>
    </xf>
    <xf numFmtId="0" fontId="13" fillId="2" borderId="11" xfId="0" applyFont="1" applyFill="1" applyBorder="1" applyAlignment="1" applyProtection="1">
      <alignment horizontal="center" vertical="center"/>
    </xf>
    <xf numFmtId="0" fontId="10" fillId="2" borderId="5" xfId="0" applyFont="1" applyFill="1" applyBorder="1" applyAlignment="1" applyProtection="1">
      <alignment horizontal="center" vertical="center" wrapText="1"/>
    </xf>
    <xf numFmtId="0" fontId="10" fillId="2" borderId="6" xfId="0" applyFont="1" applyFill="1" applyBorder="1" applyAlignment="1" applyProtection="1">
      <alignment horizontal="center" vertical="center" wrapText="1"/>
    </xf>
    <xf numFmtId="0" fontId="10" fillId="2" borderId="7" xfId="0" applyFont="1" applyFill="1" applyBorder="1" applyAlignment="1" applyProtection="1">
      <alignment horizontal="center" vertical="center" wrapText="1"/>
    </xf>
    <xf numFmtId="0" fontId="10" fillId="2" borderId="8" xfId="0" applyFont="1" applyFill="1" applyBorder="1" applyAlignment="1" applyProtection="1">
      <alignment horizontal="center" vertical="center" wrapText="1"/>
    </xf>
    <xf numFmtId="0" fontId="4" fillId="0" borderId="12" xfId="1" applyFill="1" applyBorder="1" applyAlignment="1" applyProtection="1">
      <alignment horizontal="left" vertical="center"/>
    </xf>
    <xf numFmtId="0" fontId="4" fillId="0" borderId="13" xfId="1" applyFill="1" applyBorder="1" applyAlignment="1" applyProtection="1">
      <alignment horizontal="left" vertical="center"/>
    </xf>
    <xf numFmtId="0" fontId="10" fillId="2" borderId="14" xfId="0" applyFont="1" applyFill="1" applyBorder="1" applyAlignment="1" applyProtection="1">
      <alignment horizontal="left" vertical="center"/>
    </xf>
    <xf numFmtId="0" fontId="0" fillId="0" borderId="16" xfId="0" applyFont="1" applyFill="1" applyBorder="1" applyAlignment="1" applyProtection="1">
      <alignment horizontal="left" vertical="center"/>
    </xf>
    <xf numFmtId="0" fontId="0" fillId="0" borderId="12" xfId="0" applyFont="1" applyFill="1" applyBorder="1" applyAlignment="1" applyProtection="1">
      <alignment horizontal="left" vertical="center"/>
    </xf>
    <xf numFmtId="0" fontId="10" fillId="2" borderId="29" xfId="0" applyFont="1" applyFill="1" applyBorder="1" applyAlignment="1" applyProtection="1">
      <alignment horizontal="center" vertical="center" wrapText="1"/>
    </xf>
    <xf numFmtId="0" fontId="10" fillId="2" borderId="30" xfId="0" applyFont="1" applyFill="1" applyBorder="1" applyAlignment="1" applyProtection="1">
      <alignment horizontal="center" vertical="center" wrapText="1"/>
    </xf>
    <xf numFmtId="0" fontId="10" fillId="2" borderId="16" xfId="0" applyFont="1" applyFill="1" applyBorder="1" applyAlignment="1" applyProtection="1">
      <alignment horizontal="center" vertical="center" wrapText="1"/>
    </xf>
    <xf numFmtId="0" fontId="10" fillId="2" borderId="31" xfId="0" applyFont="1" applyFill="1" applyBorder="1" applyAlignment="1" applyProtection="1">
      <alignment horizontal="center" vertical="center" wrapText="1"/>
    </xf>
    <xf numFmtId="0" fontId="12" fillId="2" borderId="7" xfId="0" applyFont="1" applyFill="1" applyBorder="1" applyAlignment="1" applyProtection="1">
      <alignment horizontal="center" vertical="center" wrapText="1"/>
    </xf>
    <xf numFmtId="0" fontId="11" fillId="2" borderId="46" xfId="0" applyFont="1" applyFill="1" applyBorder="1" applyAlignment="1" applyProtection="1">
      <alignment horizontal="center" vertical="center"/>
    </xf>
    <xf numFmtId="0" fontId="11" fillId="2" borderId="44" xfId="0" applyFont="1" applyFill="1" applyBorder="1" applyAlignment="1" applyProtection="1">
      <alignment horizontal="center" vertical="center"/>
    </xf>
    <xf numFmtId="0" fontId="11" fillId="2" borderId="30" xfId="0" applyFont="1" applyFill="1" applyBorder="1" applyAlignment="1" applyProtection="1">
      <alignment horizontal="center" vertical="center"/>
    </xf>
    <xf numFmtId="164" fontId="10" fillId="2" borderId="52" xfId="0" applyNumberFormat="1" applyFont="1" applyFill="1" applyBorder="1" applyAlignment="1" applyProtection="1">
      <alignment horizontal="right" vertical="center" indent="1"/>
    </xf>
    <xf numFmtId="164" fontId="10" fillId="2" borderId="49" xfId="0" applyNumberFormat="1" applyFont="1" applyFill="1" applyBorder="1" applyAlignment="1" applyProtection="1">
      <alignment horizontal="right" vertical="center" indent="1"/>
    </xf>
    <xf numFmtId="164" fontId="10" fillId="2" borderId="53" xfId="0" applyNumberFormat="1" applyFont="1" applyFill="1" applyBorder="1" applyAlignment="1" applyProtection="1">
      <alignment horizontal="right" vertical="center" indent="1"/>
    </xf>
    <xf numFmtId="0" fontId="7" fillId="2" borderId="16" xfId="0" applyFont="1" applyFill="1" applyBorder="1" applyAlignment="1" applyProtection="1">
      <alignment horizontal="left" vertical="center"/>
    </xf>
    <xf numFmtId="0" fontId="7" fillId="2" borderId="31" xfId="0" applyFont="1" applyFill="1" applyBorder="1" applyAlignment="1" applyProtection="1">
      <alignment horizontal="left" vertical="center"/>
    </xf>
    <xf numFmtId="0" fontId="10" fillId="5" borderId="15" xfId="0" applyFont="1" applyFill="1" applyBorder="1" applyAlignment="1" applyProtection="1">
      <alignment horizontal="left" vertical="center" shrinkToFit="1"/>
    </xf>
    <xf numFmtId="0" fontId="10" fillId="5" borderId="15" xfId="0" applyFont="1" applyFill="1" applyBorder="1" applyAlignment="1" applyProtection="1">
      <alignment horizontal="left" vertical="center"/>
    </xf>
    <xf numFmtId="0" fontId="10" fillId="5" borderId="39" xfId="0" applyFont="1" applyFill="1" applyBorder="1" applyAlignment="1" applyProtection="1">
      <alignment horizontal="left" vertical="center"/>
    </xf>
    <xf numFmtId="0" fontId="12" fillId="2" borderId="51" xfId="0" applyFont="1" applyFill="1" applyBorder="1" applyAlignment="1" applyProtection="1">
      <alignment horizontal="center" vertical="center" wrapText="1"/>
    </xf>
    <xf numFmtId="0" fontId="12" fillId="2" borderId="46" xfId="0" applyFont="1" applyFill="1" applyBorder="1" applyAlignment="1" applyProtection="1">
      <alignment horizontal="center" vertical="center" wrapText="1"/>
    </xf>
    <xf numFmtId="0" fontId="12" fillId="2" borderId="44" xfId="0" applyFont="1" applyFill="1" applyBorder="1" applyAlignment="1" applyProtection="1">
      <alignment horizontal="center" vertical="center" wrapText="1"/>
    </xf>
    <xf numFmtId="0" fontId="12" fillId="2" borderId="30" xfId="0" applyFont="1" applyFill="1" applyBorder="1" applyAlignment="1" applyProtection="1">
      <alignment horizontal="center" vertical="center" wrapText="1"/>
    </xf>
    <xf numFmtId="0" fontId="0" fillId="2" borderId="3" xfId="0" applyFill="1" applyBorder="1" applyAlignment="1">
      <alignment horizontal="right" indent="1"/>
    </xf>
    <xf numFmtId="0" fontId="0" fillId="2" borderId="4" xfId="0" applyFill="1" applyBorder="1" applyAlignment="1">
      <alignment horizontal="right" indent="1"/>
    </xf>
    <xf numFmtId="0" fontId="10" fillId="2" borderId="37" xfId="0" applyFont="1" applyFill="1" applyBorder="1" applyAlignment="1" applyProtection="1">
      <alignment horizontal="left" vertical="center"/>
    </xf>
    <xf numFmtId="49" fontId="10" fillId="5" borderId="6" xfId="0" applyNumberFormat="1" applyFont="1" applyFill="1" applyBorder="1" applyAlignment="1" applyProtection="1">
      <alignment horizontal="left" vertical="center"/>
    </xf>
    <xf numFmtId="49" fontId="10" fillId="5" borderId="7" xfId="0" applyNumberFormat="1" applyFont="1" applyFill="1" applyBorder="1" applyAlignment="1" applyProtection="1">
      <alignment horizontal="left" vertical="center"/>
    </xf>
    <xf numFmtId="0" fontId="10" fillId="5" borderId="6" xfId="0" applyFont="1" applyFill="1" applyBorder="1" applyAlignment="1" applyProtection="1">
      <alignment horizontal="left" vertical="center"/>
    </xf>
    <xf numFmtId="0" fontId="10" fillId="5" borderId="7" xfId="0" applyFont="1" applyFill="1" applyBorder="1" applyAlignment="1" applyProtection="1">
      <alignment horizontal="left" vertical="center"/>
    </xf>
    <xf numFmtId="164" fontId="10" fillId="2" borderId="50" xfId="0" applyNumberFormat="1" applyFont="1" applyFill="1" applyBorder="1" applyAlignment="1" applyProtection="1">
      <alignment horizontal="right" vertical="center" indent="1"/>
    </xf>
    <xf numFmtId="0" fontId="10" fillId="2" borderId="16" xfId="0" applyFont="1" applyFill="1" applyBorder="1" applyAlignment="1" applyProtection="1">
      <alignment horizontal="left" vertical="center"/>
    </xf>
    <xf numFmtId="0" fontId="10" fillId="2" borderId="12" xfId="0" applyFont="1" applyFill="1" applyBorder="1" applyAlignment="1" applyProtection="1">
      <alignment horizontal="left" vertical="center"/>
    </xf>
    <xf numFmtId="0" fontId="10" fillId="2" borderId="13" xfId="0" applyFont="1" applyFill="1" applyBorder="1" applyAlignment="1" applyProtection="1">
      <alignment horizontal="left" vertical="center"/>
    </xf>
    <xf numFmtId="0" fontId="11" fillId="2" borderId="51" xfId="0" applyFont="1" applyFill="1" applyBorder="1" applyAlignment="1" applyProtection="1">
      <alignment horizontal="center" vertical="center"/>
    </xf>
    <xf numFmtId="0" fontId="0" fillId="0" borderId="13" xfId="0" applyFont="1" applyFill="1" applyBorder="1" applyAlignment="1" applyProtection="1">
      <alignment horizontal="left" vertical="center"/>
    </xf>
    <xf numFmtId="0" fontId="10" fillId="5" borderId="1" xfId="0" applyFont="1" applyFill="1" applyBorder="1" applyAlignment="1" applyProtection="1">
      <alignment horizontal="left" vertical="center"/>
    </xf>
    <xf numFmtId="0" fontId="10" fillId="5" borderId="11" xfId="0" applyFont="1" applyFill="1" applyBorder="1" applyAlignment="1" applyProtection="1">
      <alignment horizontal="left" vertical="center"/>
    </xf>
    <xf numFmtId="0" fontId="4" fillId="5" borderId="6" xfId="1" applyFill="1" applyBorder="1" applyAlignment="1" applyProtection="1">
      <alignment horizontal="left" vertical="center"/>
    </xf>
    <xf numFmtId="0" fontId="4" fillId="5" borderId="7" xfId="1" applyFill="1" applyBorder="1" applyAlignment="1" applyProtection="1">
      <alignment horizontal="left" vertical="center"/>
    </xf>
    <xf numFmtId="4" fontId="10" fillId="2" borderId="29" xfId="0" applyNumberFormat="1" applyFont="1" applyFill="1" applyBorder="1" applyAlignment="1" applyProtection="1">
      <alignment horizontal="left" vertical="center"/>
    </xf>
    <xf numFmtId="4" fontId="10" fillId="2" borderId="44" xfId="0" applyNumberFormat="1" applyFont="1" applyFill="1" applyBorder="1" applyAlignment="1" applyProtection="1">
      <alignment horizontal="left" vertical="center"/>
    </xf>
    <xf numFmtId="164" fontId="10" fillId="6" borderId="9" xfId="3" applyNumberFormat="1" applyFont="1" applyFill="1" applyBorder="1" applyAlignment="1" applyProtection="1">
      <alignment horizontal="left" vertical="center"/>
    </xf>
    <xf numFmtId="164" fontId="10" fillId="6" borderId="6" xfId="3" applyNumberFormat="1" applyFont="1" applyFill="1" applyBorder="1" applyAlignment="1" applyProtection="1">
      <alignment horizontal="left" vertical="center"/>
    </xf>
    <xf numFmtId="164" fontId="10" fillId="6" borderId="8" xfId="3" applyNumberFormat="1" applyFont="1" applyFill="1" applyBorder="1" applyAlignment="1" applyProtection="1">
      <alignment horizontal="left" vertical="center"/>
    </xf>
    <xf numFmtId="164" fontId="10" fillId="6" borderId="5" xfId="3" applyNumberFormat="1" applyFont="1" applyFill="1" applyBorder="1" applyAlignment="1" applyProtection="1">
      <alignment horizontal="right" vertical="center"/>
    </xf>
    <xf numFmtId="164" fontId="10" fillId="6" borderId="6" xfId="3" applyNumberFormat="1" applyFont="1" applyFill="1" applyBorder="1" applyAlignment="1" applyProtection="1">
      <alignment horizontal="right" vertical="center"/>
    </xf>
    <xf numFmtId="164" fontId="10" fillId="6" borderId="7" xfId="3" applyNumberFormat="1" applyFont="1" applyFill="1" applyBorder="1" applyAlignment="1" applyProtection="1">
      <alignment horizontal="right" vertical="center"/>
    </xf>
    <xf numFmtId="0" fontId="13" fillId="6" borderId="10" xfId="3" applyFont="1" applyFill="1" applyBorder="1" applyAlignment="1" applyProtection="1">
      <alignment horizontal="center" vertical="center"/>
    </xf>
    <xf numFmtId="0" fontId="13" fillId="6" borderId="1" xfId="3" applyFont="1" applyFill="1" applyBorder="1" applyAlignment="1" applyProtection="1">
      <alignment horizontal="center" vertical="center"/>
    </xf>
    <xf numFmtId="0" fontId="13" fillId="6" borderId="11" xfId="3" applyFont="1" applyFill="1" applyBorder="1" applyAlignment="1" applyProtection="1">
      <alignment horizontal="center" vertical="center"/>
    </xf>
    <xf numFmtId="0" fontId="10" fillId="0" borderId="9" xfId="3" applyFont="1" applyBorder="1" applyAlignment="1" applyProtection="1">
      <alignment horizontal="left" vertical="center"/>
    </xf>
    <xf numFmtId="0" fontId="10" fillId="0" borderId="6" xfId="3" applyFont="1" applyBorder="1" applyAlignment="1" applyProtection="1">
      <alignment horizontal="left" vertical="center"/>
    </xf>
    <xf numFmtId="0" fontId="10" fillId="0" borderId="7" xfId="3" applyFont="1" applyBorder="1" applyAlignment="1" applyProtection="1">
      <alignment horizontal="left" vertical="center"/>
    </xf>
    <xf numFmtId="164" fontId="10" fillId="0" borderId="9" xfId="3" applyNumberFormat="1" applyFont="1" applyBorder="1" applyAlignment="1" applyProtection="1">
      <alignment horizontal="left" vertical="center"/>
    </xf>
    <xf numFmtId="164" fontId="10" fillId="0" borderId="6" xfId="3" applyNumberFormat="1" applyFont="1" applyBorder="1" applyAlignment="1" applyProtection="1">
      <alignment horizontal="left" vertical="center"/>
    </xf>
    <xf numFmtId="164" fontId="10" fillId="0" borderId="7" xfId="3" applyNumberFormat="1" applyFont="1" applyBorder="1" applyAlignment="1" applyProtection="1">
      <alignment horizontal="left" vertical="center"/>
    </xf>
    <xf numFmtId="0" fontId="11" fillId="0" borderId="5" xfId="3" applyFont="1" applyBorder="1" applyAlignment="1" applyProtection="1">
      <alignment horizontal="right" vertical="center"/>
    </xf>
    <xf numFmtId="0" fontId="11" fillId="0" borderId="6" xfId="3" applyFont="1" applyBorder="1" applyAlignment="1" applyProtection="1">
      <alignment horizontal="right" vertical="center"/>
    </xf>
    <xf numFmtId="0" fontId="11" fillId="0" borderId="8" xfId="3" applyFont="1" applyBorder="1" applyAlignment="1" applyProtection="1">
      <alignment horizontal="right" vertical="center"/>
    </xf>
    <xf numFmtId="164" fontId="10" fillId="6" borderId="14" xfId="3" applyNumberFormat="1" applyFont="1" applyFill="1" applyBorder="1" applyAlignment="1" applyProtection="1">
      <alignment horizontal="left" vertical="center"/>
    </xf>
    <xf numFmtId="164" fontId="10" fillId="6" borderId="15" xfId="3" applyNumberFormat="1" applyFont="1" applyFill="1" applyBorder="1" applyAlignment="1" applyProtection="1">
      <alignment horizontal="left" vertical="center"/>
    </xf>
    <xf numFmtId="164" fontId="10" fillId="6" borderId="36" xfId="3" applyNumberFormat="1" applyFont="1" applyFill="1" applyBorder="1" applyAlignment="1" applyProtection="1">
      <alignment horizontal="left" vertical="center"/>
    </xf>
    <xf numFmtId="164" fontId="10" fillId="6" borderId="35" xfId="3" applyNumberFormat="1" applyFont="1" applyFill="1" applyBorder="1" applyAlignment="1" applyProtection="1">
      <alignment horizontal="right" vertical="center"/>
    </xf>
    <xf numFmtId="164" fontId="10" fillId="6" borderId="15" xfId="3" applyNumberFormat="1" applyFont="1" applyFill="1" applyBorder="1" applyAlignment="1" applyProtection="1">
      <alignment horizontal="right" vertical="center"/>
    </xf>
    <xf numFmtId="164" fontId="10" fillId="6" borderId="39" xfId="3" applyNumberFormat="1" applyFont="1" applyFill="1" applyBorder="1" applyAlignment="1" applyProtection="1">
      <alignment horizontal="right" vertical="center"/>
    </xf>
    <xf numFmtId="0" fontId="9" fillId="0" borderId="42" xfId="3" applyBorder="1" applyAlignment="1" applyProtection="1">
      <alignment horizontal="center"/>
    </xf>
    <xf numFmtId="0" fontId="13" fillId="2" borderId="10" xfId="3" applyFont="1" applyFill="1" applyBorder="1" applyAlignment="1" applyProtection="1">
      <alignment horizontal="center" vertical="center"/>
    </xf>
    <xf numFmtId="0" fontId="13" fillId="2" borderId="1" xfId="3" applyFont="1" applyFill="1" applyBorder="1" applyAlignment="1" applyProtection="1">
      <alignment horizontal="center" vertical="center"/>
    </xf>
    <xf numFmtId="0" fontId="13" fillId="2" borderId="11" xfId="3" applyFont="1" applyFill="1" applyBorder="1" applyAlignment="1" applyProtection="1">
      <alignment horizontal="center" vertical="center"/>
    </xf>
    <xf numFmtId="43" fontId="1" fillId="2" borderId="35" xfId="2" applyFont="1" applyFill="1" applyBorder="1" applyAlignment="1" applyProtection="1">
      <alignment horizontal="right" vertical="center"/>
    </xf>
    <xf numFmtId="43" fontId="1" fillId="2" borderId="15" xfId="2" applyFont="1" applyFill="1" applyBorder="1" applyAlignment="1" applyProtection="1">
      <alignment horizontal="right" vertical="center"/>
    </xf>
    <xf numFmtId="43" fontId="1" fillId="2" borderId="39" xfId="2" applyFont="1" applyFill="1" applyBorder="1" applyAlignment="1" applyProtection="1">
      <alignment horizontal="right" vertical="center"/>
    </xf>
    <xf numFmtId="0" fontId="11" fillId="0" borderId="7" xfId="3" applyFont="1" applyBorder="1" applyAlignment="1" applyProtection="1">
      <alignment horizontal="right" vertical="center"/>
    </xf>
    <xf numFmtId="0" fontId="10" fillId="2" borderId="9" xfId="3" applyFont="1" applyFill="1" applyBorder="1" applyAlignment="1" applyProtection="1">
      <alignment horizontal="left" vertical="center"/>
    </xf>
    <xf numFmtId="0" fontId="10" fillId="2" borderId="6" xfId="3" applyFont="1" applyFill="1" applyBorder="1" applyAlignment="1" applyProtection="1">
      <alignment horizontal="left" vertical="center"/>
    </xf>
    <xf numFmtId="0" fontId="10" fillId="2" borderId="8" xfId="3" applyFont="1" applyFill="1" applyBorder="1" applyAlignment="1" applyProtection="1">
      <alignment horizontal="left" vertical="center"/>
    </xf>
    <xf numFmtId="43" fontId="1" fillId="2" borderId="5" xfId="2" applyFont="1" applyFill="1" applyBorder="1" applyAlignment="1" applyProtection="1">
      <alignment horizontal="right" vertical="center"/>
    </xf>
    <xf numFmtId="43" fontId="1" fillId="2" borderId="6" xfId="2" applyFont="1" applyFill="1" applyBorder="1" applyAlignment="1" applyProtection="1">
      <alignment horizontal="right" vertical="center"/>
    </xf>
    <xf numFmtId="43" fontId="1" fillId="2" borderId="8" xfId="2" applyFont="1" applyFill="1" applyBorder="1" applyAlignment="1" applyProtection="1">
      <alignment horizontal="right" vertical="center"/>
    </xf>
    <xf numFmtId="43" fontId="1" fillId="2" borderId="7" xfId="2" applyFont="1" applyFill="1" applyBorder="1" applyAlignment="1" applyProtection="1">
      <alignment horizontal="right" vertical="center"/>
    </xf>
    <xf numFmtId="0" fontId="9" fillId="0" borderId="29" xfId="3" applyBorder="1" applyAlignment="1" applyProtection="1">
      <alignment horizontal="center"/>
    </xf>
    <xf numFmtId="0" fontId="9" fillId="0" borderId="44" xfId="3" applyBorder="1" applyAlignment="1" applyProtection="1">
      <alignment horizontal="center"/>
    </xf>
    <xf numFmtId="0" fontId="9" fillId="0" borderId="30" xfId="3" applyBorder="1" applyAlignment="1" applyProtection="1">
      <alignment horizontal="center"/>
    </xf>
    <xf numFmtId="0" fontId="9" fillId="0" borderId="16" xfId="3" applyBorder="1" applyAlignment="1" applyProtection="1">
      <alignment horizontal="center"/>
    </xf>
    <xf numFmtId="0" fontId="9" fillId="0" borderId="12" xfId="3" applyBorder="1" applyAlignment="1" applyProtection="1">
      <alignment horizontal="center"/>
    </xf>
    <xf numFmtId="0" fontId="9" fillId="0" borderId="31" xfId="3" applyBorder="1" applyAlignment="1" applyProtection="1">
      <alignment horizontal="center"/>
    </xf>
    <xf numFmtId="0" fontId="10" fillId="0" borderId="5" xfId="3" applyFont="1" applyBorder="1" applyAlignment="1" applyProtection="1">
      <alignment horizontal="right" vertical="center"/>
    </xf>
    <xf numFmtId="0" fontId="10" fillId="0" borderId="6" xfId="3" applyFont="1" applyBorder="1" applyAlignment="1" applyProtection="1">
      <alignment horizontal="right" vertical="center"/>
    </xf>
    <xf numFmtId="0" fontId="10" fillId="0" borderId="8" xfId="3" applyFont="1" applyBorder="1" applyAlignment="1" applyProtection="1">
      <alignment horizontal="right" vertical="center"/>
    </xf>
    <xf numFmtId="43" fontId="10" fillId="0" borderId="5" xfId="2" applyFont="1" applyBorder="1" applyAlignment="1" applyProtection="1">
      <alignment horizontal="right" vertical="center"/>
    </xf>
    <xf numFmtId="43" fontId="10" fillId="0" borderId="6" xfId="2" applyFont="1" applyBorder="1" applyAlignment="1" applyProtection="1">
      <alignment horizontal="right" vertical="center"/>
    </xf>
    <xf numFmtId="43" fontId="10" fillId="0" borderId="8" xfId="2" applyFont="1" applyBorder="1" applyAlignment="1" applyProtection="1">
      <alignment horizontal="right" vertical="center"/>
    </xf>
    <xf numFmtId="0" fontId="10" fillId="0" borderId="7" xfId="3" applyFont="1" applyBorder="1" applyAlignment="1" applyProtection="1">
      <alignment horizontal="right" vertical="center"/>
    </xf>
    <xf numFmtId="0" fontId="10" fillId="2" borderId="14" xfId="3" applyFont="1" applyFill="1" applyBorder="1" applyAlignment="1" applyProtection="1">
      <alignment horizontal="left" vertical="center"/>
    </xf>
    <xf numFmtId="0" fontId="10" fillId="2" borderId="15" xfId="3" applyFont="1" applyFill="1" applyBorder="1" applyAlignment="1" applyProtection="1">
      <alignment horizontal="left" vertical="center"/>
    </xf>
    <xf numFmtId="0" fontId="10" fillId="2" borderId="36" xfId="3" applyFont="1" applyFill="1" applyBorder="1" applyAlignment="1" applyProtection="1">
      <alignment horizontal="left" vertical="center"/>
    </xf>
    <xf numFmtId="43" fontId="1" fillId="2" borderId="36" xfId="2" applyFont="1" applyFill="1" applyBorder="1" applyAlignment="1" applyProtection="1">
      <alignment horizontal="right" vertical="center"/>
    </xf>
    <xf numFmtId="43" fontId="9" fillId="2" borderId="35" xfId="3" applyNumberFormat="1" applyFill="1" applyBorder="1" applyAlignment="1" applyProtection="1">
      <alignment horizontal="right" vertical="center"/>
    </xf>
    <xf numFmtId="0" fontId="9" fillId="2" borderId="15" xfId="3" applyFill="1" applyBorder="1" applyAlignment="1" applyProtection="1">
      <alignment horizontal="right" vertical="center"/>
    </xf>
    <xf numFmtId="0" fontId="9" fillId="2" borderId="39" xfId="3" applyFill="1" applyBorder="1" applyAlignment="1" applyProtection="1">
      <alignment horizontal="right" vertical="center"/>
    </xf>
    <xf numFmtId="43" fontId="9" fillId="2" borderId="5" xfId="3" applyNumberFormat="1" applyFill="1" applyBorder="1" applyAlignment="1" applyProtection="1">
      <alignment horizontal="right" vertical="center"/>
    </xf>
    <xf numFmtId="0" fontId="9" fillId="2" borderId="6" xfId="3" applyFill="1" applyBorder="1" applyAlignment="1" applyProtection="1">
      <alignment horizontal="right" vertical="center"/>
    </xf>
    <xf numFmtId="0" fontId="9" fillId="2" borderId="7" xfId="3" applyFill="1" applyBorder="1" applyAlignment="1" applyProtection="1">
      <alignment horizontal="right" vertical="center"/>
    </xf>
  </cellXfs>
  <cellStyles count="4">
    <cellStyle name="Hyperlink" xfId="1" builtinId="8"/>
    <cellStyle name="Komma 2" xfId="2"/>
    <cellStyle name="Standard" xfId="0" builtinId="0"/>
    <cellStyle name="Standard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pflegeleistungen@san.gr.ch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muster@musterspitex.ch" TargetMode="External"/><Relationship Id="rId1" Type="http://schemas.openxmlformats.org/officeDocument/2006/relationships/hyperlink" Target="mailto:pflegeleistungen@san.gr.ch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mailto:muster@musterspitex.ch" TargetMode="External"/><Relationship Id="rId1" Type="http://schemas.openxmlformats.org/officeDocument/2006/relationships/hyperlink" Target="mailto:pflegeleistungen@san.gr.ch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mailto:muster@musterspitex.ch" TargetMode="External"/><Relationship Id="rId1" Type="http://schemas.openxmlformats.org/officeDocument/2006/relationships/hyperlink" Target="mailto:pflegeleistungen@san.gr.ch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muster@musterspitex.c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Tabelle1">
    <pageSetUpPr fitToPage="1"/>
  </sheetPr>
  <dimension ref="A1:AC23"/>
  <sheetViews>
    <sheetView showZeros="0" topLeftCell="A5" zoomScaleNormal="100" workbookViewId="0">
      <selection activeCell="C14" sqref="C14:F14"/>
    </sheetView>
  </sheetViews>
  <sheetFormatPr baseColWidth="10" defaultColWidth="11.42578125" defaultRowHeight="12.75"/>
  <cols>
    <col min="1" max="1" width="4.7109375" customWidth="1"/>
    <col min="2" max="2" width="5.28515625" customWidth="1"/>
    <col min="3" max="28" width="3.140625" customWidth="1"/>
  </cols>
  <sheetData>
    <row r="1" spans="1:28" ht="18.75" customHeight="1">
      <c r="A1" s="79" t="s">
        <v>59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1"/>
      <c r="Y1" s="85">
        <v>2013</v>
      </c>
      <c r="Z1" s="86"/>
      <c r="AA1" s="86"/>
      <c r="AB1" s="87"/>
    </row>
    <row r="2" spans="1:28" ht="25.5" customHeight="1" thickBot="1">
      <c r="A2" s="82"/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4"/>
      <c r="Y2" s="88"/>
      <c r="Z2" s="89"/>
      <c r="AA2" s="89"/>
      <c r="AB2" s="90"/>
    </row>
    <row r="3" spans="1:28" s="1" customFormat="1" ht="18.75" customHeight="1">
      <c r="A3" s="93" t="s">
        <v>61</v>
      </c>
      <c r="B3" s="94"/>
      <c r="C3" s="94"/>
      <c r="D3" s="94"/>
      <c r="E3" s="94"/>
      <c r="F3" s="96" t="s">
        <v>65</v>
      </c>
      <c r="G3" s="96"/>
      <c r="H3" s="96"/>
      <c r="I3" s="96"/>
      <c r="J3" s="96"/>
      <c r="K3" s="96"/>
      <c r="L3" s="96"/>
      <c r="M3" s="96"/>
      <c r="N3" s="96"/>
      <c r="O3" s="96"/>
      <c r="P3" s="96"/>
      <c r="Q3" s="17" t="s">
        <v>60</v>
      </c>
      <c r="R3" s="17"/>
      <c r="S3" s="17"/>
      <c r="T3" s="17"/>
      <c r="U3" s="96" t="s">
        <v>66</v>
      </c>
      <c r="V3" s="96"/>
      <c r="W3" s="96"/>
      <c r="X3" s="96"/>
      <c r="Y3" s="96"/>
      <c r="Z3" s="96"/>
      <c r="AA3" s="96"/>
      <c r="AB3" s="97"/>
    </row>
    <row r="4" spans="1:28" s="1" customFormat="1" ht="18.75" customHeight="1">
      <c r="A4" s="95" t="s">
        <v>62</v>
      </c>
      <c r="B4" s="62"/>
      <c r="C4" s="62"/>
      <c r="D4" s="62"/>
      <c r="E4" s="62"/>
      <c r="F4" s="91" t="s">
        <v>67</v>
      </c>
      <c r="G4" s="91"/>
      <c r="H4" s="91"/>
      <c r="I4" s="91"/>
      <c r="J4" s="91"/>
      <c r="K4" s="91"/>
      <c r="L4" s="91"/>
      <c r="M4" s="91"/>
      <c r="N4" s="91"/>
      <c r="O4" s="91"/>
      <c r="P4" s="91"/>
      <c r="Q4" s="62" t="s">
        <v>0</v>
      </c>
      <c r="R4" s="62"/>
      <c r="S4" s="91">
        <v>7159</v>
      </c>
      <c r="T4" s="91"/>
      <c r="U4" s="62" t="s">
        <v>1</v>
      </c>
      <c r="V4" s="62"/>
      <c r="W4" s="91" t="s">
        <v>68</v>
      </c>
      <c r="X4" s="91"/>
      <c r="Y4" s="91"/>
      <c r="Z4" s="91"/>
      <c r="AA4" s="91"/>
      <c r="AB4" s="92"/>
    </row>
    <row r="5" spans="1:28" s="1" customFormat="1" ht="18.75" customHeight="1">
      <c r="A5" s="95" t="s">
        <v>2</v>
      </c>
      <c r="B5" s="62"/>
      <c r="C5" s="62"/>
      <c r="D5" s="62"/>
      <c r="E5" s="62"/>
      <c r="F5" s="98" t="s">
        <v>69</v>
      </c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  <c r="S5" s="98"/>
      <c r="T5" s="98"/>
      <c r="U5" s="98"/>
      <c r="V5" s="98"/>
      <c r="W5" s="98"/>
      <c r="X5" s="98"/>
      <c r="Y5" s="98"/>
      <c r="Z5" s="98"/>
      <c r="AA5" s="98"/>
      <c r="AB5" s="99"/>
    </row>
    <row r="6" spans="1:28" s="1" customFormat="1" ht="18.75" customHeight="1">
      <c r="A6" s="95" t="s">
        <v>63</v>
      </c>
      <c r="B6" s="62"/>
      <c r="C6" s="62"/>
      <c r="D6" s="62"/>
      <c r="E6" s="62"/>
      <c r="F6" s="63" t="s">
        <v>70</v>
      </c>
      <c r="G6" s="63"/>
      <c r="H6" s="63"/>
      <c r="I6" s="63"/>
      <c r="J6" s="63"/>
      <c r="K6" s="63"/>
      <c r="L6" s="63"/>
      <c r="M6" s="63"/>
      <c r="N6" s="63"/>
      <c r="O6" s="63"/>
      <c r="P6" s="63"/>
      <c r="Q6" s="62" t="s">
        <v>64</v>
      </c>
      <c r="R6" s="62"/>
      <c r="S6" s="63"/>
      <c r="T6" s="63"/>
      <c r="U6" s="63"/>
      <c r="V6" s="63"/>
      <c r="W6" s="63"/>
      <c r="X6" s="63"/>
      <c r="Y6" s="63"/>
      <c r="Z6" s="63"/>
      <c r="AA6" s="63"/>
      <c r="AB6" s="64"/>
    </row>
    <row r="7" spans="1:28" s="1" customFormat="1" ht="18.75" customHeight="1" thickBot="1">
      <c r="A7" s="113" t="s">
        <v>17</v>
      </c>
      <c r="B7" s="75"/>
      <c r="C7" s="75"/>
      <c r="D7" s="75"/>
      <c r="E7" s="75"/>
      <c r="F7" s="65" t="s">
        <v>71</v>
      </c>
      <c r="G7" s="65"/>
      <c r="H7" s="65"/>
      <c r="I7" s="65"/>
      <c r="J7" s="65"/>
      <c r="K7" s="65"/>
      <c r="L7" s="65"/>
      <c r="M7" s="65"/>
      <c r="N7" s="65"/>
      <c r="O7" s="65"/>
      <c r="P7" s="65"/>
      <c r="Q7" s="75" t="s">
        <v>27</v>
      </c>
      <c r="R7" s="75"/>
      <c r="S7" s="75"/>
      <c r="T7" s="75"/>
      <c r="U7" s="76"/>
      <c r="V7" s="76"/>
      <c r="W7" s="76"/>
      <c r="X7" s="76"/>
      <c r="Y7" s="76"/>
      <c r="Z7" s="76"/>
      <c r="AA7" s="76"/>
      <c r="AB7" s="77"/>
    </row>
    <row r="8" spans="1:28" s="2" customFormat="1" ht="18.75" customHeight="1" thickBot="1">
      <c r="A8" s="114" t="str">
        <f>"Bitte ausfüllen und bis 10. April " &amp;Y1&amp;" einschicken an:"</f>
        <v>Bitte ausfüllen und bis 10. April 2013 einschicken an:</v>
      </c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1" t="s">
        <v>11</v>
      </c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2"/>
    </row>
    <row r="9" spans="1:28" s="1" customFormat="1" ht="30" customHeight="1">
      <c r="A9" s="104" t="str">
        <f>"Leistungsbeiträge 1. Quartal "&amp;Y1</f>
        <v>Leistungsbeiträge 1. Quartal 2013</v>
      </c>
      <c r="B9" s="105"/>
      <c r="C9" s="105"/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6"/>
    </row>
    <row r="10" spans="1:28" s="6" customFormat="1" ht="18.75" customHeight="1">
      <c r="A10" s="95" t="s">
        <v>18</v>
      </c>
      <c r="B10" s="62"/>
      <c r="C10" s="62"/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103"/>
    </row>
    <row r="11" spans="1:28" s="6" customFormat="1" ht="27.95" customHeight="1">
      <c r="A11" s="116" t="s">
        <v>7</v>
      </c>
      <c r="B11" s="117"/>
      <c r="C11" s="107" t="s">
        <v>23</v>
      </c>
      <c r="D11" s="108"/>
      <c r="E11" s="108"/>
      <c r="F11" s="108"/>
      <c r="G11" s="108"/>
      <c r="H11" s="108"/>
      <c r="I11" s="108"/>
      <c r="J11" s="108"/>
      <c r="K11" s="108"/>
      <c r="L11" s="108"/>
      <c r="M11" s="108"/>
      <c r="N11" s="110"/>
      <c r="O11" s="107" t="s">
        <v>16</v>
      </c>
      <c r="P11" s="108"/>
      <c r="Q11" s="108"/>
      <c r="R11" s="108"/>
      <c r="S11" s="108"/>
      <c r="T11" s="110"/>
      <c r="U11" s="107" t="s">
        <v>15</v>
      </c>
      <c r="V11" s="108"/>
      <c r="W11" s="108"/>
      <c r="X11" s="108"/>
      <c r="Y11" s="108"/>
      <c r="Z11" s="108"/>
      <c r="AA11" s="108"/>
      <c r="AB11" s="109"/>
    </row>
    <row r="12" spans="1:28" s="7" customFormat="1" ht="35.25" customHeight="1">
      <c r="A12" s="118"/>
      <c r="B12" s="119"/>
      <c r="C12" s="100" t="s">
        <v>4</v>
      </c>
      <c r="D12" s="101"/>
      <c r="E12" s="101"/>
      <c r="F12" s="102"/>
      <c r="G12" s="100" t="s">
        <v>8</v>
      </c>
      <c r="H12" s="101"/>
      <c r="I12" s="101"/>
      <c r="J12" s="102"/>
      <c r="K12" s="100" t="s">
        <v>10</v>
      </c>
      <c r="L12" s="101"/>
      <c r="M12" s="101"/>
      <c r="N12" s="102"/>
      <c r="O12" s="100" t="s">
        <v>13</v>
      </c>
      <c r="P12" s="101"/>
      <c r="Q12" s="102"/>
      <c r="R12" s="100" t="s">
        <v>14</v>
      </c>
      <c r="S12" s="101"/>
      <c r="T12" s="102"/>
      <c r="U12" s="100" t="s">
        <v>13</v>
      </c>
      <c r="V12" s="101"/>
      <c r="W12" s="101"/>
      <c r="X12" s="102"/>
      <c r="Y12" s="100" t="s">
        <v>14</v>
      </c>
      <c r="Z12" s="101"/>
      <c r="AA12" s="101"/>
      <c r="AB12" s="120"/>
    </row>
    <row r="13" spans="1:28" s="8" customFormat="1" ht="14.25" customHeight="1">
      <c r="A13" s="19"/>
      <c r="B13" s="20"/>
      <c r="C13" s="121" t="s">
        <v>19</v>
      </c>
      <c r="D13" s="122"/>
      <c r="E13" s="122"/>
      <c r="F13" s="123"/>
      <c r="G13" s="121" t="s">
        <v>19</v>
      </c>
      <c r="H13" s="122"/>
      <c r="I13" s="122"/>
      <c r="J13" s="123"/>
      <c r="K13" s="39" t="s">
        <v>19</v>
      </c>
      <c r="L13" s="40"/>
      <c r="M13" s="40"/>
      <c r="N13" s="20"/>
      <c r="O13" s="39" t="s">
        <v>5</v>
      </c>
      <c r="P13" s="40"/>
      <c r="Q13" s="20"/>
      <c r="R13" s="39" t="s">
        <v>5</v>
      </c>
      <c r="S13" s="40"/>
      <c r="T13" s="20"/>
      <c r="U13" s="39" t="s">
        <v>5</v>
      </c>
      <c r="V13" s="40"/>
      <c r="W13" s="40"/>
      <c r="X13" s="20"/>
      <c r="Y13" s="39" t="s">
        <v>5</v>
      </c>
      <c r="Z13" s="40"/>
      <c r="AA13" s="40"/>
      <c r="AB13" s="41"/>
    </row>
    <row r="14" spans="1:28" s="5" customFormat="1" ht="24" customHeight="1">
      <c r="A14" s="73" t="s">
        <v>20</v>
      </c>
      <c r="B14" s="74"/>
      <c r="C14" s="69">
        <v>453.91</v>
      </c>
      <c r="D14" s="70"/>
      <c r="E14" s="70"/>
      <c r="F14" s="71"/>
      <c r="G14" s="70"/>
      <c r="H14" s="70"/>
      <c r="I14" s="70"/>
      <c r="J14" s="71"/>
      <c r="K14" s="37">
        <f>C14-G14</f>
        <v>453.91</v>
      </c>
      <c r="L14" s="37"/>
      <c r="M14" s="37"/>
      <c r="N14" s="72"/>
      <c r="O14" s="36">
        <v>9.8000000000000007</v>
      </c>
      <c r="P14" s="37"/>
      <c r="Q14" s="72"/>
      <c r="R14" s="36">
        <v>8</v>
      </c>
      <c r="S14" s="37"/>
      <c r="T14" s="72"/>
      <c r="U14" s="36">
        <f>IF(K14&gt;0,K14*O14,0)</f>
        <v>4448.3180000000002</v>
      </c>
      <c r="V14" s="37"/>
      <c r="W14" s="37"/>
      <c r="X14" s="72"/>
      <c r="Y14" s="36">
        <f>IF(K14&gt;0,K14*R14,0)</f>
        <v>3631.28</v>
      </c>
      <c r="Z14" s="37"/>
      <c r="AA14" s="37"/>
      <c r="AB14" s="38"/>
    </row>
    <row r="15" spans="1:28" s="5" customFormat="1" ht="24" customHeight="1">
      <c r="A15" s="33" t="s">
        <v>21</v>
      </c>
      <c r="B15" s="34"/>
      <c r="C15" s="30">
        <v>0</v>
      </c>
      <c r="D15" s="31"/>
      <c r="E15" s="31"/>
      <c r="F15" s="32"/>
      <c r="G15" s="30"/>
      <c r="H15" s="31"/>
      <c r="I15" s="31"/>
      <c r="J15" s="32"/>
      <c r="K15" s="28">
        <f>C15-G15</f>
        <v>0</v>
      </c>
      <c r="L15" s="28"/>
      <c r="M15" s="28"/>
      <c r="N15" s="29"/>
      <c r="O15" s="35">
        <v>22</v>
      </c>
      <c r="P15" s="28"/>
      <c r="Q15" s="29"/>
      <c r="R15" s="35">
        <v>18</v>
      </c>
      <c r="S15" s="28"/>
      <c r="T15" s="29"/>
      <c r="U15" s="35">
        <f>IF(K15&gt;0,K15*O15,0)</f>
        <v>0</v>
      </c>
      <c r="V15" s="28"/>
      <c r="W15" s="28"/>
      <c r="X15" s="29"/>
      <c r="Y15" s="35">
        <f>IF(K15&gt;0,K15*R15,0)</f>
        <v>0</v>
      </c>
      <c r="Z15" s="28"/>
      <c r="AA15" s="28"/>
      <c r="AB15" s="78"/>
    </row>
    <row r="16" spans="1:28" ht="24" customHeight="1">
      <c r="A16" s="25" t="str">
        <f>"Zwischtotal (LK 1) 1. Quartal "&amp;Y1</f>
        <v>Zwischtotal (LK 1) 1. Quartal 2013</v>
      </c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7"/>
      <c r="U16" s="21">
        <f>U14</f>
        <v>4448.3180000000002</v>
      </c>
      <c r="V16" s="22"/>
      <c r="W16" s="22"/>
      <c r="X16" s="24"/>
      <c r="Y16" s="21">
        <f>Y14</f>
        <v>3631.28</v>
      </c>
      <c r="Z16" s="22"/>
      <c r="AA16" s="22"/>
      <c r="AB16" s="23"/>
    </row>
    <row r="17" spans="1:29" ht="24" customHeight="1">
      <c r="A17" s="54" t="str">
        <f>"Zwischtotal (LK 2) 1. Quartal "&amp;Y1</f>
        <v>Zwischtotal (LK 2) 1. Quartal 2013</v>
      </c>
      <c r="B17" s="55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6"/>
      <c r="U17" s="21">
        <f>U15</f>
        <v>0</v>
      </c>
      <c r="V17" s="22"/>
      <c r="W17" s="22"/>
      <c r="X17" s="24"/>
      <c r="Y17" s="57">
        <f>Y15</f>
        <v>0</v>
      </c>
      <c r="Z17" s="58"/>
      <c r="AA17" s="58"/>
      <c r="AB17" s="59"/>
    </row>
    <row r="18" spans="1:29" ht="24" customHeight="1">
      <c r="A18" s="54" t="s">
        <v>38</v>
      </c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6"/>
      <c r="U18" s="52">
        <f>SUM(U16:X17)</f>
        <v>4448.3180000000002</v>
      </c>
      <c r="V18" s="50"/>
      <c r="W18" s="50"/>
      <c r="X18" s="53"/>
      <c r="Y18" s="50">
        <f>SUM(Y16:AB17)</f>
        <v>3631.28</v>
      </c>
      <c r="Z18" s="50"/>
      <c r="AA18" s="50"/>
      <c r="AB18" s="51"/>
    </row>
    <row r="19" spans="1:29" ht="24" customHeight="1">
      <c r="A19" s="60" t="s">
        <v>46</v>
      </c>
      <c r="B19" s="61"/>
      <c r="C19" s="61"/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52">
        <f>U18</f>
        <v>4448.3180000000002</v>
      </c>
      <c r="V19" s="50"/>
      <c r="W19" s="50"/>
      <c r="X19" s="53"/>
      <c r="Y19" s="52"/>
      <c r="Z19" s="50"/>
      <c r="AA19" s="50"/>
      <c r="AB19" s="51"/>
    </row>
    <row r="20" spans="1:29" ht="24" customHeight="1" thickBot="1">
      <c r="A20" s="66" t="s">
        <v>47</v>
      </c>
      <c r="B20" s="67"/>
      <c r="C20" s="67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47"/>
      <c r="V20" s="48"/>
      <c r="W20" s="48"/>
      <c r="X20" s="68"/>
      <c r="Y20" s="47">
        <f>Y18</f>
        <v>3631.28</v>
      </c>
      <c r="Z20" s="48"/>
      <c r="AA20" s="48"/>
      <c r="AB20" s="49"/>
    </row>
    <row r="21" spans="1:29" s="4" customFormat="1" ht="31.5" customHeight="1" thickBot="1">
      <c r="A21" s="42" t="s">
        <v>22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4"/>
    </row>
    <row r="22" spans="1:29" ht="24" customHeight="1" thickBot="1">
      <c r="A22" s="45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3"/>
    </row>
    <row r="23" spans="1:29" ht="44.25" customHeight="1" thickBot="1">
      <c r="A23" s="42" t="s">
        <v>45</v>
      </c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4"/>
    </row>
  </sheetData>
  <sheetProtection password="CE32" sheet="1" objects="1" scenarios="1" selectLockedCells="1"/>
  <mergeCells count="78">
    <mergeCell ref="C11:N11"/>
    <mergeCell ref="Y12:AB12"/>
    <mergeCell ref="O12:Q12"/>
    <mergeCell ref="R12:T12"/>
    <mergeCell ref="U13:X13"/>
    <mergeCell ref="R13:T13"/>
    <mergeCell ref="O13:Q13"/>
    <mergeCell ref="K13:N13"/>
    <mergeCell ref="G13:J13"/>
    <mergeCell ref="C13:F13"/>
    <mergeCell ref="F5:AB5"/>
    <mergeCell ref="U12:X12"/>
    <mergeCell ref="A10:AB10"/>
    <mergeCell ref="A9:AB9"/>
    <mergeCell ref="K12:N12"/>
    <mergeCell ref="G12:J12"/>
    <mergeCell ref="C12:F12"/>
    <mergeCell ref="U11:AB11"/>
    <mergeCell ref="O11:T11"/>
    <mergeCell ref="A5:E5"/>
    <mergeCell ref="Q8:AB8"/>
    <mergeCell ref="A7:E7"/>
    <mergeCell ref="A8:P8"/>
    <mergeCell ref="A6:E6"/>
    <mergeCell ref="A11:B12"/>
    <mergeCell ref="F6:P6"/>
    <mergeCell ref="A1:X2"/>
    <mergeCell ref="Y1:AB2"/>
    <mergeCell ref="Q4:R4"/>
    <mergeCell ref="S4:T4"/>
    <mergeCell ref="U4:V4"/>
    <mergeCell ref="W4:AB4"/>
    <mergeCell ref="A3:E3"/>
    <mergeCell ref="A4:E4"/>
    <mergeCell ref="F4:P4"/>
    <mergeCell ref="U3:AB3"/>
    <mergeCell ref="F3:P3"/>
    <mergeCell ref="Q6:R6"/>
    <mergeCell ref="S6:AB6"/>
    <mergeCell ref="F7:P7"/>
    <mergeCell ref="R15:T15"/>
    <mergeCell ref="A20:T20"/>
    <mergeCell ref="U20:X20"/>
    <mergeCell ref="C14:F14"/>
    <mergeCell ref="U14:X14"/>
    <mergeCell ref="R14:T14"/>
    <mergeCell ref="O14:Q14"/>
    <mergeCell ref="K14:N14"/>
    <mergeCell ref="G14:J14"/>
    <mergeCell ref="A14:B14"/>
    <mergeCell ref="Q7:T7"/>
    <mergeCell ref="U7:AB7"/>
    <mergeCell ref="Y15:AB15"/>
    <mergeCell ref="Y17:AB17"/>
    <mergeCell ref="U17:X17"/>
    <mergeCell ref="A17:T17"/>
    <mergeCell ref="A19:T19"/>
    <mergeCell ref="U19:X19"/>
    <mergeCell ref="Y19:AB19"/>
    <mergeCell ref="A23:AB23"/>
    <mergeCell ref="A22:AB22"/>
    <mergeCell ref="A21:AB21"/>
    <mergeCell ref="Y20:AB20"/>
    <mergeCell ref="Y18:AB18"/>
    <mergeCell ref="U18:X18"/>
    <mergeCell ref="A18:T18"/>
    <mergeCell ref="A13:B13"/>
    <mergeCell ref="Y16:AB16"/>
    <mergeCell ref="U16:X16"/>
    <mergeCell ref="A16:T16"/>
    <mergeCell ref="K15:N15"/>
    <mergeCell ref="G15:J15"/>
    <mergeCell ref="C15:F15"/>
    <mergeCell ref="A15:B15"/>
    <mergeCell ref="U15:X15"/>
    <mergeCell ref="O15:Q15"/>
    <mergeCell ref="Y14:AB14"/>
    <mergeCell ref="Y13:AB13"/>
  </mergeCells>
  <phoneticPr fontId="0" type="noConversion"/>
  <hyperlinks>
    <hyperlink ref="Q8:AB8" r:id="rId1" display="pflegeleistungen@san.gr.ch"/>
  </hyperlinks>
  <pageMargins left="0.70866141732283472" right="0.70866141732283472" top="0.59055118110236227" bottom="0.59055118110236227" header="0.31496062992125984" footer="0.31496062992125984"/>
  <pageSetup paperSize="9" scale="96" fitToHeight="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Tabelle2"/>
  <dimension ref="A1:AC23"/>
  <sheetViews>
    <sheetView showZeros="0" tabSelected="1" zoomScaleNormal="100" workbookViewId="0">
      <selection activeCell="G15" sqref="G15:J15"/>
    </sheetView>
  </sheetViews>
  <sheetFormatPr baseColWidth="10" defaultColWidth="11.42578125" defaultRowHeight="12.75"/>
  <cols>
    <col min="1" max="1" width="4.7109375" customWidth="1"/>
    <col min="2" max="2" width="5.28515625" customWidth="1"/>
    <col min="3" max="28" width="3.140625" customWidth="1"/>
  </cols>
  <sheetData>
    <row r="1" spans="1:28" ht="18.75" customHeight="1">
      <c r="A1" s="79" t="s">
        <v>59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1"/>
      <c r="Y1" s="85">
        <f>'1. Quartal'!Y1</f>
        <v>2013</v>
      </c>
      <c r="Z1" s="86"/>
      <c r="AA1" s="86"/>
      <c r="AB1" s="87"/>
    </row>
    <row r="2" spans="1:28" ht="25.5" customHeight="1" thickBot="1">
      <c r="A2" s="82"/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4"/>
      <c r="Y2" s="88"/>
      <c r="Z2" s="89"/>
      <c r="AA2" s="89"/>
      <c r="AB2" s="90"/>
    </row>
    <row r="3" spans="1:28" s="18" customFormat="1" ht="18.75" customHeight="1">
      <c r="A3" s="93" t="s">
        <v>61</v>
      </c>
      <c r="B3" s="94"/>
      <c r="C3" s="94"/>
      <c r="D3" s="94"/>
      <c r="E3" s="94"/>
      <c r="F3" s="149" t="str">
        <f>'1. Quartal'!F3</f>
        <v>Hänny</v>
      </c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7" t="s">
        <v>60</v>
      </c>
      <c r="R3" s="17"/>
      <c r="S3" s="17"/>
      <c r="T3" s="17"/>
      <c r="U3" s="149" t="str">
        <f>'1. Quartal'!U3</f>
        <v>Elisabeth</v>
      </c>
      <c r="V3" s="149"/>
      <c r="W3" s="149"/>
      <c r="X3" s="149"/>
      <c r="Y3" s="149"/>
      <c r="Z3" s="149"/>
      <c r="AA3" s="149"/>
      <c r="AB3" s="150"/>
    </row>
    <row r="4" spans="1:28" s="18" customFormat="1" ht="18.75" customHeight="1">
      <c r="A4" s="95" t="s">
        <v>62</v>
      </c>
      <c r="B4" s="62"/>
      <c r="C4" s="62"/>
      <c r="D4" s="62"/>
      <c r="E4" s="62"/>
      <c r="F4" s="141" t="str">
        <f>'1. Quartal'!F4</f>
        <v>Camenisch 179</v>
      </c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62" t="s">
        <v>0</v>
      </c>
      <c r="R4" s="62"/>
      <c r="S4" s="141">
        <f>'1. Quartal'!S4</f>
        <v>7159</v>
      </c>
      <c r="T4" s="141"/>
      <c r="U4" s="62" t="s">
        <v>1</v>
      </c>
      <c r="V4" s="62"/>
      <c r="W4" s="141" t="str">
        <f>'1. Quartal'!W4</f>
        <v>Andiast</v>
      </c>
      <c r="X4" s="141"/>
      <c r="Y4" s="141"/>
      <c r="Z4" s="141"/>
      <c r="AA4" s="141"/>
      <c r="AB4" s="142"/>
    </row>
    <row r="5" spans="1:28" s="18" customFormat="1" ht="18.75" customHeight="1">
      <c r="A5" s="95" t="s">
        <v>2</v>
      </c>
      <c r="B5" s="62"/>
      <c r="C5" s="62"/>
      <c r="D5" s="62"/>
      <c r="E5" s="62"/>
      <c r="F5" s="151" t="str">
        <f>'1. Quartal'!F5:AB5</f>
        <v>haenny@sunrise.ch</v>
      </c>
      <c r="G5" s="151"/>
      <c r="H5" s="151"/>
      <c r="I5" s="151"/>
      <c r="J5" s="151"/>
      <c r="K5" s="151"/>
      <c r="L5" s="151"/>
      <c r="M5" s="151"/>
      <c r="N5" s="151"/>
      <c r="O5" s="151"/>
      <c r="P5" s="151"/>
      <c r="Q5" s="151"/>
      <c r="R5" s="151"/>
      <c r="S5" s="151"/>
      <c r="T5" s="151"/>
      <c r="U5" s="151"/>
      <c r="V5" s="151"/>
      <c r="W5" s="151"/>
      <c r="X5" s="151"/>
      <c r="Y5" s="151"/>
      <c r="Z5" s="151"/>
      <c r="AA5" s="151"/>
      <c r="AB5" s="152"/>
    </row>
    <row r="6" spans="1:28" s="18" customFormat="1" ht="18.75" customHeight="1">
      <c r="A6" s="95" t="s">
        <v>63</v>
      </c>
      <c r="B6" s="62"/>
      <c r="C6" s="62"/>
      <c r="D6" s="62"/>
      <c r="E6" s="62"/>
      <c r="F6" s="139" t="str">
        <f>'1. Quartal'!F6</f>
        <v>081 925 16 42   079 707 12 57</v>
      </c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62" t="s">
        <v>64</v>
      </c>
      <c r="R6" s="62"/>
      <c r="S6" s="139">
        <f>'1. Quartal'!S6:AB6</f>
        <v>0</v>
      </c>
      <c r="T6" s="139"/>
      <c r="U6" s="139"/>
      <c r="V6" s="139"/>
      <c r="W6" s="139"/>
      <c r="X6" s="139"/>
      <c r="Y6" s="139"/>
      <c r="Z6" s="139"/>
      <c r="AA6" s="139"/>
      <c r="AB6" s="140"/>
    </row>
    <row r="7" spans="1:28" s="18" customFormat="1" ht="18.75" customHeight="1" thickBot="1">
      <c r="A7" s="113" t="s">
        <v>17</v>
      </c>
      <c r="B7" s="75"/>
      <c r="C7" s="75"/>
      <c r="D7" s="75"/>
      <c r="E7" s="75"/>
      <c r="F7" s="129" t="str">
        <f>'1. Quartal'!F7</f>
        <v>CH22 0077 4000 1512 4120 0</v>
      </c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75" t="s">
        <v>27</v>
      </c>
      <c r="R7" s="75"/>
      <c r="S7" s="75"/>
      <c r="T7" s="75"/>
      <c r="U7" s="130">
        <f>'1. Quartal'!U7</f>
        <v>0</v>
      </c>
      <c r="V7" s="130"/>
      <c r="W7" s="130"/>
      <c r="X7" s="130"/>
      <c r="Y7" s="130"/>
      <c r="Z7" s="130"/>
      <c r="AA7" s="130"/>
      <c r="AB7" s="131"/>
    </row>
    <row r="8" spans="1:28" s="2" customFormat="1" ht="18.75" customHeight="1" thickBot="1">
      <c r="A8" s="114" t="str">
        <f>"Bitte ausfüllen und bis 10. Juli " &amp;Y1&amp;" einschicken an:"</f>
        <v>Bitte ausfüllen und bis 10. Juli 2013 einschicken an:</v>
      </c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1" t="str">
        <f>'1. Quartal'!Q8:AB8</f>
        <v>pflegeleistungen@san.gr.ch</v>
      </c>
      <c r="R8" s="115"/>
      <c r="S8" s="115"/>
      <c r="T8" s="115"/>
      <c r="U8" s="115"/>
      <c r="V8" s="115"/>
      <c r="W8" s="115"/>
      <c r="X8" s="115"/>
      <c r="Y8" s="115"/>
      <c r="Z8" s="115"/>
      <c r="AA8" s="115"/>
      <c r="AB8" s="148"/>
    </row>
    <row r="9" spans="1:28" s="1" customFormat="1" ht="30" customHeight="1">
      <c r="A9" s="104" t="s">
        <v>48</v>
      </c>
      <c r="B9" s="105"/>
      <c r="C9" s="105"/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6"/>
    </row>
    <row r="10" spans="1:28" s="6" customFormat="1" ht="18.75" customHeight="1">
      <c r="A10" s="144" t="s">
        <v>18</v>
      </c>
      <c r="B10" s="145"/>
      <c r="C10" s="145"/>
      <c r="D10" s="145"/>
      <c r="E10" s="145"/>
      <c r="F10" s="145"/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  <c r="AA10" s="145"/>
      <c r="AB10" s="146"/>
    </row>
    <row r="11" spans="1:28" s="6" customFormat="1" ht="27.95" customHeight="1">
      <c r="A11" s="116" t="s">
        <v>7</v>
      </c>
      <c r="B11" s="117"/>
      <c r="C11" s="107" t="s">
        <v>24</v>
      </c>
      <c r="D11" s="108"/>
      <c r="E11" s="108"/>
      <c r="F11" s="108"/>
      <c r="G11" s="108"/>
      <c r="H11" s="108"/>
      <c r="I11" s="108"/>
      <c r="J11" s="108"/>
      <c r="K11" s="108"/>
      <c r="L11" s="108"/>
      <c r="M11" s="108"/>
      <c r="N11" s="110"/>
      <c r="O11" s="107" t="s">
        <v>16</v>
      </c>
      <c r="P11" s="108"/>
      <c r="Q11" s="108"/>
      <c r="R11" s="108"/>
      <c r="S11" s="108"/>
      <c r="T11" s="110"/>
      <c r="U11" s="107" t="s">
        <v>15</v>
      </c>
      <c r="V11" s="108"/>
      <c r="W11" s="108"/>
      <c r="X11" s="108"/>
      <c r="Y11" s="108"/>
      <c r="Z11" s="108"/>
      <c r="AA11" s="108"/>
      <c r="AB11" s="109"/>
    </row>
    <row r="12" spans="1:28" s="7" customFormat="1" ht="35.25" customHeight="1">
      <c r="A12" s="118"/>
      <c r="B12" s="119"/>
      <c r="C12" s="100" t="s">
        <v>4</v>
      </c>
      <c r="D12" s="101"/>
      <c r="E12" s="101"/>
      <c r="F12" s="102"/>
      <c r="G12" s="132" t="s">
        <v>8</v>
      </c>
      <c r="H12" s="132"/>
      <c r="I12" s="132"/>
      <c r="J12" s="132"/>
      <c r="K12" s="101" t="s">
        <v>10</v>
      </c>
      <c r="L12" s="101"/>
      <c r="M12" s="101"/>
      <c r="N12" s="102"/>
      <c r="O12" s="100" t="s">
        <v>13</v>
      </c>
      <c r="P12" s="101"/>
      <c r="Q12" s="102"/>
      <c r="R12" s="100" t="s">
        <v>14</v>
      </c>
      <c r="S12" s="101"/>
      <c r="T12" s="102"/>
      <c r="U12" s="133" t="s">
        <v>13</v>
      </c>
      <c r="V12" s="134"/>
      <c r="W12" s="134"/>
      <c r="X12" s="135"/>
      <c r="Y12" s="100" t="s">
        <v>14</v>
      </c>
      <c r="Z12" s="101"/>
      <c r="AA12" s="101"/>
      <c r="AB12" s="120"/>
    </row>
    <row r="13" spans="1:28" s="8" customFormat="1" ht="14.25" customHeight="1">
      <c r="A13" s="19"/>
      <c r="B13" s="20"/>
      <c r="C13" s="39" t="s">
        <v>12</v>
      </c>
      <c r="D13" s="40"/>
      <c r="E13" s="40"/>
      <c r="F13" s="20"/>
      <c r="G13" s="147" t="s">
        <v>12</v>
      </c>
      <c r="H13" s="147"/>
      <c r="I13" s="147"/>
      <c r="J13" s="147"/>
      <c r="K13" s="40" t="s">
        <v>12</v>
      </c>
      <c r="L13" s="40"/>
      <c r="M13" s="40"/>
      <c r="N13" s="20"/>
      <c r="O13" s="39" t="s">
        <v>5</v>
      </c>
      <c r="P13" s="40"/>
      <c r="Q13" s="20"/>
      <c r="R13" s="39" t="s">
        <v>5</v>
      </c>
      <c r="S13" s="40"/>
      <c r="T13" s="20"/>
      <c r="U13" s="39" t="s">
        <v>5</v>
      </c>
      <c r="V13" s="40"/>
      <c r="W13" s="40"/>
      <c r="X13" s="20"/>
      <c r="Y13" s="39" t="s">
        <v>5</v>
      </c>
      <c r="Z13" s="40"/>
      <c r="AA13" s="40"/>
      <c r="AB13" s="41"/>
    </row>
    <row r="14" spans="1:28" s="5" customFormat="1" ht="24" customHeight="1">
      <c r="A14" s="73" t="s">
        <v>9</v>
      </c>
      <c r="B14" s="138"/>
      <c r="C14" s="69">
        <v>286.76</v>
      </c>
      <c r="D14" s="70"/>
      <c r="E14" s="70"/>
      <c r="F14" s="71"/>
      <c r="G14" s="70"/>
      <c r="H14" s="70"/>
      <c r="I14" s="70"/>
      <c r="J14" s="71"/>
      <c r="K14" s="36">
        <f>C14-G14</f>
        <v>286.76</v>
      </c>
      <c r="L14" s="37"/>
      <c r="M14" s="37"/>
      <c r="N14" s="72"/>
      <c r="O14" s="36">
        <f>'1. Quartal'!O14:Q14</f>
        <v>9.8000000000000007</v>
      </c>
      <c r="P14" s="37"/>
      <c r="Q14" s="72"/>
      <c r="R14" s="36">
        <f>'1. Quartal'!R14:T14</f>
        <v>8</v>
      </c>
      <c r="S14" s="37"/>
      <c r="T14" s="72"/>
      <c r="U14" s="36">
        <f>IF(K14&gt;0,K14*O14,0)</f>
        <v>2810.248</v>
      </c>
      <c r="V14" s="37"/>
      <c r="W14" s="37"/>
      <c r="X14" s="72"/>
      <c r="Y14" s="36">
        <f>IF(K14&gt;0,K14*R14,0)</f>
        <v>2294.08</v>
      </c>
      <c r="Z14" s="136"/>
      <c r="AA14" s="136"/>
      <c r="AB14" s="137"/>
    </row>
    <row r="15" spans="1:28" s="5" customFormat="1" ht="24" customHeight="1">
      <c r="A15" s="127" t="s">
        <v>21</v>
      </c>
      <c r="B15" s="128"/>
      <c r="C15" s="30"/>
      <c r="D15" s="31"/>
      <c r="E15" s="31"/>
      <c r="F15" s="32"/>
      <c r="G15" s="30"/>
      <c r="H15" s="31"/>
      <c r="I15" s="31"/>
      <c r="J15" s="32"/>
      <c r="K15" s="124">
        <f>C15-G15</f>
        <v>0</v>
      </c>
      <c r="L15" s="125"/>
      <c r="M15" s="125"/>
      <c r="N15" s="126"/>
      <c r="O15" s="124">
        <f>'1. Quartal'!O15:Q15</f>
        <v>22</v>
      </c>
      <c r="P15" s="125"/>
      <c r="Q15" s="126"/>
      <c r="R15" s="124">
        <f>'1. Quartal'!R15:T15</f>
        <v>18</v>
      </c>
      <c r="S15" s="125"/>
      <c r="T15" s="126"/>
      <c r="U15" s="124">
        <f>IF(K15&gt;0,K15*O15,0)</f>
        <v>0</v>
      </c>
      <c r="V15" s="125"/>
      <c r="W15" s="125"/>
      <c r="X15" s="126"/>
      <c r="Y15" s="125">
        <f>IF(K15&gt;0,K15*R15,0)</f>
        <v>0</v>
      </c>
      <c r="Z15" s="125"/>
      <c r="AA15" s="125"/>
      <c r="AB15" s="143"/>
    </row>
    <row r="16" spans="1:28" ht="24" customHeight="1">
      <c r="A16" s="25" t="s">
        <v>49</v>
      </c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7"/>
      <c r="U16" s="21">
        <f>SUM(U14)</f>
        <v>2810.248</v>
      </c>
      <c r="V16" s="22"/>
      <c r="W16" s="22"/>
      <c r="X16" s="24"/>
      <c r="Y16" s="21">
        <f>SUM(Y14)</f>
        <v>2294.08</v>
      </c>
      <c r="Z16" s="22"/>
      <c r="AA16" s="22"/>
      <c r="AB16" s="23"/>
    </row>
    <row r="17" spans="1:29" ht="24" customHeight="1">
      <c r="A17" s="153" t="s">
        <v>50</v>
      </c>
      <c r="B17" s="154"/>
      <c r="C17" s="154"/>
      <c r="D17" s="154"/>
      <c r="E17" s="154"/>
      <c r="F17" s="154"/>
      <c r="G17" s="154"/>
      <c r="H17" s="154"/>
      <c r="I17" s="154"/>
      <c r="J17" s="154"/>
      <c r="K17" s="154"/>
      <c r="L17" s="154"/>
      <c r="M17" s="154"/>
      <c r="N17" s="154"/>
      <c r="O17" s="154"/>
      <c r="P17" s="154"/>
      <c r="Q17" s="154"/>
      <c r="R17" s="154"/>
      <c r="S17" s="154"/>
      <c r="T17" s="154"/>
      <c r="U17" s="21">
        <f>SUM(U15:X15)</f>
        <v>0</v>
      </c>
      <c r="V17" s="22"/>
      <c r="W17" s="22"/>
      <c r="X17" s="24"/>
      <c r="Y17" s="50">
        <f>SUM(Y15:AB15)</f>
        <v>0</v>
      </c>
      <c r="Z17" s="50"/>
      <c r="AA17" s="50"/>
      <c r="AB17" s="51"/>
    </row>
    <row r="18" spans="1:29" ht="24" customHeight="1">
      <c r="A18" s="54" t="s">
        <v>51</v>
      </c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6"/>
      <c r="U18" s="52">
        <f>SUM(U16:X17)</f>
        <v>2810.248</v>
      </c>
      <c r="V18" s="50"/>
      <c r="W18" s="50"/>
      <c r="X18" s="53"/>
      <c r="Y18" s="50">
        <f>SUM(Y16:AB17)</f>
        <v>2294.08</v>
      </c>
      <c r="Z18" s="50"/>
      <c r="AA18" s="50"/>
      <c r="AB18" s="51"/>
    </row>
    <row r="19" spans="1:29" ht="24" customHeight="1">
      <c r="A19" s="60" t="s">
        <v>36</v>
      </c>
      <c r="B19" s="61"/>
      <c r="C19" s="61"/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52">
        <f>U18</f>
        <v>2810.248</v>
      </c>
      <c r="V19" s="50"/>
      <c r="W19" s="50"/>
      <c r="X19" s="53"/>
      <c r="Y19" s="52"/>
      <c r="Z19" s="50"/>
      <c r="AA19" s="50"/>
      <c r="AB19" s="51"/>
    </row>
    <row r="20" spans="1:29" ht="24" customHeight="1" thickBot="1">
      <c r="A20" s="66" t="s">
        <v>37</v>
      </c>
      <c r="B20" s="67"/>
      <c r="C20" s="67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47"/>
      <c r="V20" s="48"/>
      <c r="W20" s="48"/>
      <c r="X20" s="68"/>
      <c r="Y20" s="47">
        <f>Y18</f>
        <v>2294.08</v>
      </c>
      <c r="Z20" s="48"/>
      <c r="AA20" s="48"/>
      <c r="AB20" s="49"/>
    </row>
    <row r="21" spans="1:29" s="4" customFormat="1" ht="31.5" customHeight="1" thickBot="1">
      <c r="A21" s="42" t="s">
        <v>22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4"/>
    </row>
    <row r="22" spans="1:29" ht="24" customHeight="1" thickBot="1">
      <c r="A22" s="45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3"/>
    </row>
    <row r="23" spans="1:29" ht="44.25" customHeight="1" thickBot="1">
      <c r="A23" s="42" t="s">
        <v>45</v>
      </c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4"/>
    </row>
  </sheetData>
  <sheetProtection password="CE32" sheet="1" objects="1" scenarios="1" selectLockedCells="1"/>
  <mergeCells count="78">
    <mergeCell ref="F3:P3"/>
    <mergeCell ref="A21:AB21"/>
    <mergeCell ref="A17:T17"/>
    <mergeCell ref="U17:X17"/>
    <mergeCell ref="Y17:AB17"/>
    <mergeCell ref="U18:X18"/>
    <mergeCell ref="Y18:AB18"/>
    <mergeCell ref="A20:T20"/>
    <mergeCell ref="U20:X20"/>
    <mergeCell ref="Y20:AB20"/>
    <mergeCell ref="A19:T19"/>
    <mergeCell ref="U19:X19"/>
    <mergeCell ref="Y19:AB19"/>
    <mergeCell ref="A18:T18"/>
    <mergeCell ref="O14:Q14"/>
    <mergeCell ref="Q6:R6"/>
    <mergeCell ref="A1:X2"/>
    <mergeCell ref="A8:P8"/>
    <mergeCell ref="Q8:AB8"/>
    <mergeCell ref="Y1:AB2"/>
    <mergeCell ref="A6:E6"/>
    <mergeCell ref="A7:E7"/>
    <mergeCell ref="U4:V4"/>
    <mergeCell ref="Q4:R4"/>
    <mergeCell ref="S4:T4"/>
    <mergeCell ref="U3:AB3"/>
    <mergeCell ref="F5:AB5"/>
    <mergeCell ref="A3:E3"/>
    <mergeCell ref="A4:E4"/>
    <mergeCell ref="F4:P4"/>
    <mergeCell ref="A5:E5"/>
    <mergeCell ref="F6:P6"/>
    <mergeCell ref="S6:AB6"/>
    <mergeCell ref="W4:AB4"/>
    <mergeCell ref="Y15:AB15"/>
    <mergeCell ref="R14:T14"/>
    <mergeCell ref="A10:AB10"/>
    <mergeCell ref="A11:B12"/>
    <mergeCell ref="C11:N11"/>
    <mergeCell ref="O11:T11"/>
    <mergeCell ref="Y12:AB12"/>
    <mergeCell ref="A13:B13"/>
    <mergeCell ref="C13:F13"/>
    <mergeCell ref="G13:J13"/>
    <mergeCell ref="O13:Q13"/>
    <mergeCell ref="C14:F14"/>
    <mergeCell ref="A23:AB23"/>
    <mergeCell ref="U11:AB11"/>
    <mergeCell ref="C12:F12"/>
    <mergeCell ref="G12:J12"/>
    <mergeCell ref="K12:N12"/>
    <mergeCell ref="O12:Q12"/>
    <mergeCell ref="R12:T12"/>
    <mergeCell ref="U12:X12"/>
    <mergeCell ref="G14:J14"/>
    <mergeCell ref="G15:J15"/>
    <mergeCell ref="K15:N15"/>
    <mergeCell ref="O15:Q15"/>
    <mergeCell ref="U13:X13"/>
    <mergeCell ref="Y14:AB14"/>
    <mergeCell ref="A22:AB22"/>
    <mergeCell ref="A14:B14"/>
    <mergeCell ref="U16:X16"/>
    <mergeCell ref="R15:T15"/>
    <mergeCell ref="A15:B15"/>
    <mergeCell ref="K13:N13"/>
    <mergeCell ref="F7:P7"/>
    <mergeCell ref="Q7:T7"/>
    <mergeCell ref="U7:AB7"/>
    <mergeCell ref="Y16:AB16"/>
    <mergeCell ref="U15:X15"/>
    <mergeCell ref="A16:T16"/>
    <mergeCell ref="R13:T13"/>
    <mergeCell ref="Y13:AB13"/>
    <mergeCell ref="U14:X14"/>
    <mergeCell ref="C15:F15"/>
    <mergeCell ref="A9:AB9"/>
    <mergeCell ref="K14:N14"/>
  </mergeCells>
  <phoneticPr fontId="0" type="noConversion"/>
  <hyperlinks>
    <hyperlink ref="Q8:AB8" r:id="rId1" display="mailto:pflegeleistungen@san.gr.ch"/>
    <hyperlink ref="F5" r:id="rId2" display="muster@musterspitex.ch"/>
  </hyperlinks>
  <pageMargins left="0.70866141732283472" right="0.70866141732283472" top="0.59055118110236227" bottom="0.59055118110236227" header="0.31496062992125984" footer="0.31496062992125984"/>
  <pageSetup paperSize="9" scale="96" fitToHeight="0" orientation="portrait" r:id="rId3"/>
</worksheet>
</file>

<file path=xl/worksheets/sheet3.xml><?xml version="1.0" encoding="utf-8"?>
<worksheet xmlns="http://schemas.openxmlformats.org/spreadsheetml/2006/main" xmlns:r="http://schemas.openxmlformats.org/officeDocument/2006/relationships">
  <sheetPr codeName="Tabelle3"/>
  <dimension ref="A1:AC23"/>
  <sheetViews>
    <sheetView showZeros="0" zoomScaleNormal="100" workbookViewId="0">
      <selection activeCell="C14" sqref="C14:F14"/>
    </sheetView>
  </sheetViews>
  <sheetFormatPr baseColWidth="10" defaultColWidth="11.42578125" defaultRowHeight="12.75"/>
  <cols>
    <col min="1" max="1" width="4.7109375" customWidth="1"/>
    <col min="2" max="2" width="5.28515625" customWidth="1"/>
    <col min="3" max="28" width="3.140625" customWidth="1"/>
  </cols>
  <sheetData>
    <row r="1" spans="1:28" ht="18.75" customHeight="1">
      <c r="A1" s="79" t="s">
        <v>59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1"/>
      <c r="Y1" s="85">
        <f>'1. Quartal'!Y1</f>
        <v>2013</v>
      </c>
      <c r="Z1" s="86"/>
      <c r="AA1" s="86"/>
      <c r="AB1" s="87"/>
    </row>
    <row r="2" spans="1:28" ht="25.5" customHeight="1" thickBot="1">
      <c r="A2" s="82"/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4"/>
      <c r="Y2" s="88"/>
      <c r="Z2" s="89"/>
      <c r="AA2" s="89"/>
      <c r="AB2" s="90"/>
    </row>
    <row r="3" spans="1:28" s="18" customFormat="1" ht="18.75" customHeight="1">
      <c r="A3" s="93" t="s">
        <v>61</v>
      </c>
      <c r="B3" s="94"/>
      <c r="C3" s="94"/>
      <c r="D3" s="94"/>
      <c r="E3" s="94"/>
      <c r="F3" s="149" t="str">
        <f>'1. Quartal'!F3</f>
        <v>Hänny</v>
      </c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7" t="s">
        <v>60</v>
      </c>
      <c r="R3" s="17"/>
      <c r="S3" s="17"/>
      <c r="T3" s="17"/>
      <c r="U3" s="149" t="str">
        <f>'1. Quartal'!U3</f>
        <v>Elisabeth</v>
      </c>
      <c r="V3" s="149"/>
      <c r="W3" s="149"/>
      <c r="X3" s="149"/>
      <c r="Y3" s="149"/>
      <c r="Z3" s="149"/>
      <c r="AA3" s="149"/>
      <c r="AB3" s="150"/>
    </row>
    <row r="4" spans="1:28" s="18" customFormat="1" ht="18.75" customHeight="1">
      <c r="A4" s="95" t="s">
        <v>62</v>
      </c>
      <c r="B4" s="62"/>
      <c r="C4" s="62"/>
      <c r="D4" s="62"/>
      <c r="E4" s="62"/>
      <c r="F4" s="141" t="str">
        <f>'1. Quartal'!F4</f>
        <v>Camenisch 179</v>
      </c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62" t="s">
        <v>0</v>
      </c>
      <c r="R4" s="62"/>
      <c r="S4" s="141">
        <f>'1. Quartal'!S4</f>
        <v>7159</v>
      </c>
      <c r="T4" s="141"/>
      <c r="U4" s="62" t="s">
        <v>1</v>
      </c>
      <c r="V4" s="62"/>
      <c r="W4" s="141" t="str">
        <f>'1. Quartal'!W4</f>
        <v>Andiast</v>
      </c>
      <c r="X4" s="141"/>
      <c r="Y4" s="141"/>
      <c r="Z4" s="141"/>
      <c r="AA4" s="141"/>
      <c r="AB4" s="142"/>
    </row>
    <row r="5" spans="1:28" s="18" customFormat="1" ht="18.75" customHeight="1">
      <c r="A5" s="95" t="s">
        <v>2</v>
      </c>
      <c r="B5" s="62"/>
      <c r="C5" s="62"/>
      <c r="D5" s="62"/>
      <c r="E5" s="62"/>
      <c r="F5" s="151" t="str">
        <f>'1. Quartal'!F5:AB5</f>
        <v>haenny@sunrise.ch</v>
      </c>
      <c r="G5" s="151"/>
      <c r="H5" s="151"/>
      <c r="I5" s="151"/>
      <c r="J5" s="151"/>
      <c r="K5" s="151"/>
      <c r="L5" s="151"/>
      <c r="M5" s="151"/>
      <c r="N5" s="151"/>
      <c r="O5" s="151"/>
      <c r="P5" s="151"/>
      <c r="Q5" s="151"/>
      <c r="R5" s="151"/>
      <c r="S5" s="151"/>
      <c r="T5" s="151"/>
      <c r="U5" s="151"/>
      <c r="V5" s="151"/>
      <c r="W5" s="151"/>
      <c r="X5" s="151"/>
      <c r="Y5" s="151"/>
      <c r="Z5" s="151"/>
      <c r="AA5" s="151"/>
      <c r="AB5" s="152"/>
    </row>
    <row r="6" spans="1:28" s="18" customFormat="1" ht="18.75" customHeight="1">
      <c r="A6" s="95" t="s">
        <v>63</v>
      </c>
      <c r="B6" s="62"/>
      <c r="C6" s="62"/>
      <c r="D6" s="62"/>
      <c r="E6" s="62"/>
      <c r="F6" s="139" t="str">
        <f>'1. Quartal'!F6</f>
        <v>081 925 16 42   079 707 12 57</v>
      </c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62" t="s">
        <v>64</v>
      </c>
      <c r="R6" s="62"/>
      <c r="S6" s="139">
        <f>'1. Quartal'!S6:AB6</f>
        <v>0</v>
      </c>
      <c r="T6" s="139"/>
      <c r="U6" s="139"/>
      <c r="V6" s="139"/>
      <c r="W6" s="139"/>
      <c r="X6" s="139"/>
      <c r="Y6" s="139"/>
      <c r="Z6" s="139"/>
      <c r="AA6" s="139"/>
      <c r="AB6" s="140"/>
    </row>
    <row r="7" spans="1:28" s="18" customFormat="1" ht="18.75" customHeight="1" thickBot="1">
      <c r="A7" s="113" t="s">
        <v>17</v>
      </c>
      <c r="B7" s="75"/>
      <c r="C7" s="75"/>
      <c r="D7" s="75"/>
      <c r="E7" s="75"/>
      <c r="F7" s="129" t="str">
        <f>'1. Quartal'!F7</f>
        <v>CH22 0077 4000 1512 4120 0</v>
      </c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75" t="s">
        <v>27</v>
      </c>
      <c r="R7" s="75"/>
      <c r="S7" s="75"/>
      <c r="T7" s="75"/>
      <c r="U7" s="130">
        <f>'1. Quartal'!U7</f>
        <v>0</v>
      </c>
      <c r="V7" s="130"/>
      <c r="W7" s="130"/>
      <c r="X7" s="130"/>
      <c r="Y7" s="130"/>
      <c r="Z7" s="130"/>
      <c r="AA7" s="130"/>
      <c r="AB7" s="131"/>
    </row>
    <row r="8" spans="1:28" s="2" customFormat="1" ht="18.75" customHeight="1" thickBot="1">
      <c r="A8" s="114" t="str">
        <f>"Bitte ausfüllen und bis 10. Oktober " &amp;Y1&amp;" einschicken an:"</f>
        <v>Bitte ausfüllen und bis 10. Oktober 2013 einschicken an:</v>
      </c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1" t="str">
        <f>'1. Quartal'!Q8:AB8</f>
        <v>pflegeleistungen@san.gr.ch</v>
      </c>
      <c r="R8" s="115"/>
      <c r="S8" s="115"/>
      <c r="T8" s="115"/>
      <c r="U8" s="115"/>
      <c r="V8" s="115"/>
      <c r="W8" s="115"/>
      <c r="X8" s="115"/>
      <c r="Y8" s="115"/>
      <c r="Z8" s="115"/>
      <c r="AA8" s="115"/>
      <c r="AB8" s="148"/>
    </row>
    <row r="9" spans="1:28" s="1" customFormat="1" ht="30" customHeight="1">
      <c r="A9" s="104" t="s">
        <v>52</v>
      </c>
      <c r="B9" s="105"/>
      <c r="C9" s="105"/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6"/>
    </row>
    <row r="10" spans="1:28" s="6" customFormat="1" ht="18.75" customHeight="1">
      <c r="A10" s="144" t="s">
        <v>18</v>
      </c>
      <c r="B10" s="145"/>
      <c r="C10" s="145"/>
      <c r="D10" s="145"/>
      <c r="E10" s="145"/>
      <c r="F10" s="145"/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  <c r="AA10" s="145"/>
      <c r="AB10" s="146"/>
    </row>
    <row r="11" spans="1:28" s="6" customFormat="1" ht="27.95" customHeight="1">
      <c r="A11" s="116" t="s">
        <v>7</v>
      </c>
      <c r="B11" s="117"/>
      <c r="C11" s="107" t="s">
        <v>25</v>
      </c>
      <c r="D11" s="108"/>
      <c r="E11" s="108"/>
      <c r="F11" s="108"/>
      <c r="G11" s="108"/>
      <c r="H11" s="108"/>
      <c r="I11" s="108"/>
      <c r="J11" s="108"/>
      <c r="K11" s="108"/>
      <c r="L11" s="108"/>
      <c r="M11" s="108"/>
      <c r="N11" s="110"/>
      <c r="O11" s="107" t="s">
        <v>16</v>
      </c>
      <c r="P11" s="108"/>
      <c r="Q11" s="108"/>
      <c r="R11" s="108"/>
      <c r="S11" s="108"/>
      <c r="T11" s="110"/>
      <c r="U11" s="107" t="s">
        <v>15</v>
      </c>
      <c r="V11" s="108"/>
      <c r="W11" s="108"/>
      <c r="X11" s="108"/>
      <c r="Y11" s="108"/>
      <c r="Z11" s="108"/>
      <c r="AA11" s="108"/>
      <c r="AB11" s="109"/>
    </row>
    <row r="12" spans="1:28" s="7" customFormat="1" ht="35.25" customHeight="1">
      <c r="A12" s="118"/>
      <c r="B12" s="119"/>
      <c r="C12" s="100" t="s">
        <v>4</v>
      </c>
      <c r="D12" s="101"/>
      <c r="E12" s="101"/>
      <c r="F12" s="102"/>
      <c r="G12" s="132" t="s">
        <v>8</v>
      </c>
      <c r="H12" s="132"/>
      <c r="I12" s="132"/>
      <c r="J12" s="132"/>
      <c r="K12" s="101" t="s">
        <v>10</v>
      </c>
      <c r="L12" s="101"/>
      <c r="M12" s="101"/>
      <c r="N12" s="102"/>
      <c r="O12" s="100" t="s">
        <v>13</v>
      </c>
      <c r="P12" s="101"/>
      <c r="Q12" s="102"/>
      <c r="R12" s="100" t="s">
        <v>14</v>
      </c>
      <c r="S12" s="101"/>
      <c r="T12" s="102"/>
      <c r="U12" s="133" t="s">
        <v>13</v>
      </c>
      <c r="V12" s="134"/>
      <c r="W12" s="134"/>
      <c r="X12" s="135"/>
      <c r="Y12" s="100" t="s">
        <v>14</v>
      </c>
      <c r="Z12" s="101"/>
      <c r="AA12" s="101"/>
      <c r="AB12" s="120"/>
    </row>
    <row r="13" spans="1:28" s="8" customFormat="1" ht="14.25" customHeight="1">
      <c r="A13" s="19"/>
      <c r="B13" s="20"/>
      <c r="C13" s="39" t="s">
        <v>12</v>
      </c>
      <c r="D13" s="40"/>
      <c r="E13" s="40"/>
      <c r="F13" s="20"/>
      <c r="G13" s="147" t="s">
        <v>12</v>
      </c>
      <c r="H13" s="147"/>
      <c r="I13" s="147"/>
      <c r="J13" s="147"/>
      <c r="K13" s="40" t="s">
        <v>12</v>
      </c>
      <c r="L13" s="40"/>
      <c r="M13" s="40"/>
      <c r="N13" s="20"/>
      <c r="O13" s="39" t="s">
        <v>5</v>
      </c>
      <c r="P13" s="40"/>
      <c r="Q13" s="20"/>
      <c r="R13" s="39" t="s">
        <v>5</v>
      </c>
      <c r="S13" s="40"/>
      <c r="T13" s="20"/>
      <c r="U13" s="39" t="s">
        <v>5</v>
      </c>
      <c r="V13" s="40"/>
      <c r="W13" s="40"/>
      <c r="X13" s="20"/>
      <c r="Y13" s="39" t="s">
        <v>5</v>
      </c>
      <c r="Z13" s="40"/>
      <c r="AA13" s="40"/>
      <c r="AB13" s="41"/>
    </row>
    <row r="14" spans="1:28" s="5" customFormat="1" ht="24" customHeight="1">
      <c r="A14" s="73" t="s">
        <v>9</v>
      </c>
      <c r="B14" s="138"/>
      <c r="C14" s="69"/>
      <c r="D14" s="70"/>
      <c r="E14" s="70"/>
      <c r="F14" s="71"/>
      <c r="G14" s="70"/>
      <c r="H14" s="70"/>
      <c r="I14" s="70"/>
      <c r="J14" s="71"/>
      <c r="K14" s="36">
        <f>C14-G14</f>
        <v>0</v>
      </c>
      <c r="L14" s="37"/>
      <c r="M14" s="37"/>
      <c r="N14" s="72"/>
      <c r="O14" s="36">
        <f>'1. Quartal'!O14:Q14</f>
        <v>9.8000000000000007</v>
      </c>
      <c r="P14" s="37"/>
      <c r="Q14" s="72"/>
      <c r="R14" s="36">
        <f>'1. Quartal'!R14:T14</f>
        <v>8</v>
      </c>
      <c r="S14" s="37"/>
      <c r="T14" s="72"/>
      <c r="U14" s="36">
        <f>IF(K14&gt;0,K14*O14,0)</f>
        <v>0</v>
      </c>
      <c r="V14" s="37"/>
      <c r="W14" s="37"/>
      <c r="X14" s="72"/>
      <c r="Y14" s="36">
        <f>IF(K14&gt;0,K14*R14,0)</f>
        <v>0</v>
      </c>
      <c r="Z14" s="136"/>
      <c r="AA14" s="136"/>
      <c r="AB14" s="137"/>
    </row>
    <row r="15" spans="1:28" s="5" customFormat="1" ht="24" customHeight="1">
      <c r="A15" s="127" t="s">
        <v>21</v>
      </c>
      <c r="B15" s="128"/>
      <c r="C15" s="30"/>
      <c r="D15" s="31"/>
      <c r="E15" s="31"/>
      <c r="F15" s="32"/>
      <c r="G15" s="30"/>
      <c r="H15" s="31"/>
      <c r="I15" s="31"/>
      <c r="J15" s="32"/>
      <c r="K15" s="124">
        <f>C15-G15</f>
        <v>0</v>
      </c>
      <c r="L15" s="125"/>
      <c r="M15" s="125"/>
      <c r="N15" s="126"/>
      <c r="O15" s="124">
        <f>'1. Quartal'!O15:Q15</f>
        <v>22</v>
      </c>
      <c r="P15" s="125"/>
      <c r="Q15" s="126"/>
      <c r="R15" s="124">
        <f>'1. Quartal'!R15:T15</f>
        <v>18</v>
      </c>
      <c r="S15" s="125"/>
      <c r="T15" s="126"/>
      <c r="U15" s="124">
        <f>IF(K15&gt;0,K15*O15,0)</f>
        <v>0</v>
      </c>
      <c r="V15" s="125"/>
      <c r="W15" s="125"/>
      <c r="X15" s="126"/>
      <c r="Y15" s="125">
        <f>IF(K15&gt;0,K15*R15,0)</f>
        <v>0</v>
      </c>
      <c r="Z15" s="125"/>
      <c r="AA15" s="125"/>
      <c r="AB15" s="143"/>
    </row>
    <row r="16" spans="1:28" ht="24" customHeight="1">
      <c r="A16" s="25" t="s">
        <v>53</v>
      </c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7"/>
      <c r="U16" s="21">
        <f>SUM(U14)</f>
        <v>0</v>
      </c>
      <c r="V16" s="22"/>
      <c r="W16" s="22"/>
      <c r="X16" s="24"/>
      <c r="Y16" s="21">
        <f>SUM(Y14)</f>
        <v>0</v>
      </c>
      <c r="Z16" s="22"/>
      <c r="AA16" s="22"/>
      <c r="AB16" s="23"/>
    </row>
    <row r="17" spans="1:29" ht="24" customHeight="1">
      <c r="A17" s="153" t="s">
        <v>54</v>
      </c>
      <c r="B17" s="154"/>
      <c r="C17" s="154"/>
      <c r="D17" s="154"/>
      <c r="E17" s="154"/>
      <c r="F17" s="154"/>
      <c r="G17" s="154"/>
      <c r="H17" s="154"/>
      <c r="I17" s="154"/>
      <c r="J17" s="154"/>
      <c r="K17" s="154"/>
      <c r="L17" s="154"/>
      <c r="M17" s="154"/>
      <c r="N17" s="154"/>
      <c r="O17" s="154"/>
      <c r="P17" s="154"/>
      <c r="Q17" s="154"/>
      <c r="R17" s="154"/>
      <c r="S17" s="154"/>
      <c r="T17" s="154"/>
      <c r="U17" s="21">
        <f>SUM(U15:X15)</f>
        <v>0</v>
      </c>
      <c r="V17" s="22"/>
      <c r="W17" s="22"/>
      <c r="X17" s="24"/>
      <c r="Y17" s="50">
        <f>SUM(Y15:AB15)</f>
        <v>0</v>
      </c>
      <c r="Z17" s="50"/>
      <c r="AA17" s="50"/>
      <c r="AB17" s="51"/>
    </row>
    <row r="18" spans="1:29" ht="24" customHeight="1">
      <c r="A18" s="54" t="s">
        <v>55</v>
      </c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6"/>
      <c r="U18" s="52">
        <f>SUM(U16:X17)</f>
        <v>0</v>
      </c>
      <c r="V18" s="50"/>
      <c r="W18" s="50"/>
      <c r="X18" s="53"/>
      <c r="Y18" s="50">
        <f>SUM(Y16:AB17)</f>
        <v>0</v>
      </c>
      <c r="Z18" s="50"/>
      <c r="AA18" s="50"/>
      <c r="AB18" s="51"/>
    </row>
    <row r="19" spans="1:29" ht="24" customHeight="1">
      <c r="A19" s="60" t="s">
        <v>56</v>
      </c>
      <c r="B19" s="61"/>
      <c r="C19" s="61"/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52">
        <f>U18</f>
        <v>0</v>
      </c>
      <c r="V19" s="50"/>
      <c r="W19" s="50"/>
      <c r="X19" s="53"/>
      <c r="Y19" s="52"/>
      <c r="Z19" s="50"/>
      <c r="AA19" s="50"/>
      <c r="AB19" s="51"/>
    </row>
    <row r="20" spans="1:29" ht="24" customHeight="1" thickBot="1">
      <c r="A20" s="66" t="s">
        <v>57</v>
      </c>
      <c r="B20" s="67"/>
      <c r="C20" s="67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47"/>
      <c r="V20" s="48"/>
      <c r="W20" s="48"/>
      <c r="X20" s="68"/>
      <c r="Y20" s="47">
        <f>Y18</f>
        <v>0</v>
      </c>
      <c r="Z20" s="48"/>
      <c r="AA20" s="48"/>
      <c r="AB20" s="49"/>
    </row>
    <row r="21" spans="1:29" s="4" customFormat="1" ht="31.5" customHeight="1" thickBot="1">
      <c r="A21" s="42" t="s">
        <v>22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4"/>
    </row>
    <row r="22" spans="1:29" ht="24" customHeight="1" thickBot="1">
      <c r="A22" s="45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3"/>
    </row>
    <row r="23" spans="1:29" ht="44.25" customHeight="1" thickBot="1">
      <c r="A23" s="42" t="s">
        <v>45</v>
      </c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4"/>
    </row>
  </sheetData>
  <sheetProtection password="CE32" sheet="1" objects="1" scenarios="1" selectLockedCells="1"/>
  <mergeCells count="78">
    <mergeCell ref="A22:AB22"/>
    <mergeCell ref="A23:AB23"/>
    <mergeCell ref="A21:AB21"/>
    <mergeCell ref="F3:P3"/>
    <mergeCell ref="U3:AB3"/>
    <mergeCell ref="F5:AB5"/>
    <mergeCell ref="R15:T15"/>
    <mergeCell ref="A19:T19"/>
    <mergeCell ref="U19:X19"/>
    <mergeCell ref="Y19:AB19"/>
    <mergeCell ref="A20:T20"/>
    <mergeCell ref="A18:T18"/>
    <mergeCell ref="U18:X18"/>
    <mergeCell ref="Y18:AB18"/>
    <mergeCell ref="U15:X15"/>
    <mergeCell ref="Y15:AB15"/>
    <mergeCell ref="A16:T16"/>
    <mergeCell ref="U16:X16"/>
    <mergeCell ref="Y16:AB16"/>
    <mergeCell ref="A17:T17"/>
    <mergeCell ref="U17:X17"/>
    <mergeCell ref="Y17:AB17"/>
    <mergeCell ref="A15:B15"/>
    <mergeCell ref="C15:F15"/>
    <mergeCell ref="G15:J15"/>
    <mergeCell ref="K15:N15"/>
    <mergeCell ref="O15:Q15"/>
    <mergeCell ref="G13:J13"/>
    <mergeCell ref="K13:N13"/>
    <mergeCell ref="O13:Q13"/>
    <mergeCell ref="R13:T13"/>
    <mergeCell ref="A14:B14"/>
    <mergeCell ref="C14:F14"/>
    <mergeCell ref="G14:J14"/>
    <mergeCell ref="K14:N14"/>
    <mergeCell ref="O14:Q14"/>
    <mergeCell ref="Y14:AB14"/>
    <mergeCell ref="U13:X13"/>
    <mergeCell ref="Y13:AB13"/>
    <mergeCell ref="U14:X14"/>
    <mergeCell ref="A6:E6"/>
    <mergeCell ref="F6:P6"/>
    <mergeCell ref="Q6:R6"/>
    <mergeCell ref="S6:AB6"/>
    <mergeCell ref="K12:N12"/>
    <mergeCell ref="O12:Q12"/>
    <mergeCell ref="R12:T12"/>
    <mergeCell ref="U12:X12"/>
    <mergeCell ref="Y12:AB12"/>
    <mergeCell ref="R14:T14"/>
    <mergeCell ref="A13:B13"/>
    <mergeCell ref="C13:F13"/>
    <mergeCell ref="U20:X20"/>
    <mergeCell ref="Y20:AB20"/>
    <mergeCell ref="A7:E7"/>
    <mergeCell ref="A8:P8"/>
    <mergeCell ref="Q8:AB8"/>
    <mergeCell ref="F7:P7"/>
    <mergeCell ref="Q7:T7"/>
    <mergeCell ref="U7:AB7"/>
    <mergeCell ref="A9:AB9"/>
    <mergeCell ref="A10:AB10"/>
    <mergeCell ref="A11:B12"/>
    <mergeCell ref="C11:N11"/>
    <mergeCell ref="O11:T11"/>
    <mergeCell ref="U11:AB11"/>
    <mergeCell ref="C12:F12"/>
    <mergeCell ref="G12:J12"/>
    <mergeCell ref="A5:E5"/>
    <mergeCell ref="A1:X2"/>
    <mergeCell ref="Y1:AB2"/>
    <mergeCell ref="A3:E3"/>
    <mergeCell ref="A4:E4"/>
    <mergeCell ref="F4:P4"/>
    <mergeCell ref="Q4:R4"/>
    <mergeCell ref="S4:T4"/>
    <mergeCell ref="U4:V4"/>
    <mergeCell ref="W4:AB4"/>
  </mergeCells>
  <hyperlinks>
    <hyperlink ref="Q8:AB8" r:id="rId1" display="mailto:pflegeleistungen@san.gr.ch"/>
    <hyperlink ref="F5" r:id="rId2" display="muster@musterspitex.ch"/>
  </hyperlinks>
  <pageMargins left="0.70866141732283472" right="0.70866141732283472" top="0.59055118110236227" bottom="0.59055118110236227" header="0.31496062992125984" footer="0.31496062992125984"/>
  <pageSetup paperSize="9" scale="96" fitToHeight="0"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>
  <sheetPr codeName="Tabelle4"/>
  <dimension ref="A1:AC23"/>
  <sheetViews>
    <sheetView showZeros="0" topLeftCell="A7" zoomScaleNormal="100" workbookViewId="0">
      <selection activeCell="C14" sqref="C14:F14"/>
    </sheetView>
  </sheetViews>
  <sheetFormatPr baseColWidth="10" defaultColWidth="11.42578125" defaultRowHeight="12.75"/>
  <cols>
    <col min="1" max="1" width="4.7109375" customWidth="1"/>
    <col min="2" max="2" width="5.28515625" customWidth="1"/>
    <col min="3" max="28" width="3.140625" customWidth="1"/>
  </cols>
  <sheetData>
    <row r="1" spans="1:28" ht="18.75" customHeight="1">
      <c r="A1" s="79" t="s">
        <v>59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1"/>
      <c r="Y1" s="85">
        <f>'1. Quartal'!Y1</f>
        <v>2013</v>
      </c>
      <c r="Z1" s="86"/>
      <c r="AA1" s="86"/>
      <c r="AB1" s="87"/>
    </row>
    <row r="2" spans="1:28" ht="25.5" customHeight="1" thickBot="1">
      <c r="A2" s="82"/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4"/>
      <c r="Y2" s="88"/>
      <c r="Z2" s="89"/>
      <c r="AA2" s="89"/>
      <c r="AB2" s="90"/>
    </row>
    <row r="3" spans="1:28" s="18" customFormat="1" ht="18.75" customHeight="1">
      <c r="A3" s="93" t="s">
        <v>61</v>
      </c>
      <c r="B3" s="94"/>
      <c r="C3" s="94"/>
      <c r="D3" s="94"/>
      <c r="E3" s="94"/>
      <c r="F3" s="149" t="str">
        <f>'1. Quartal'!F3</f>
        <v>Hänny</v>
      </c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7" t="s">
        <v>60</v>
      </c>
      <c r="R3" s="17"/>
      <c r="S3" s="17"/>
      <c r="T3" s="17"/>
      <c r="U3" s="149" t="str">
        <f>'1. Quartal'!U3</f>
        <v>Elisabeth</v>
      </c>
      <c r="V3" s="149"/>
      <c r="W3" s="149"/>
      <c r="X3" s="149"/>
      <c r="Y3" s="149"/>
      <c r="Z3" s="149"/>
      <c r="AA3" s="149"/>
      <c r="AB3" s="150"/>
    </row>
    <row r="4" spans="1:28" s="18" customFormat="1" ht="18.75" customHeight="1">
      <c r="A4" s="95" t="s">
        <v>62</v>
      </c>
      <c r="B4" s="62"/>
      <c r="C4" s="62"/>
      <c r="D4" s="62"/>
      <c r="E4" s="62"/>
      <c r="F4" s="141" t="str">
        <f>'1. Quartal'!F4</f>
        <v>Camenisch 179</v>
      </c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62" t="s">
        <v>0</v>
      </c>
      <c r="R4" s="62"/>
      <c r="S4" s="141">
        <f>'1. Quartal'!S4</f>
        <v>7159</v>
      </c>
      <c r="T4" s="141"/>
      <c r="U4" s="62" t="s">
        <v>1</v>
      </c>
      <c r="V4" s="62"/>
      <c r="W4" s="141" t="str">
        <f>'1. Quartal'!W4</f>
        <v>Andiast</v>
      </c>
      <c r="X4" s="141"/>
      <c r="Y4" s="141"/>
      <c r="Z4" s="141"/>
      <c r="AA4" s="141"/>
      <c r="AB4" s="142"/>
    </row>
    <row r="5" spans="1:28" s="18" customFormat="1" ht="18.75" customHeight="1">
      <c r="A5" s="95" t="s">
        <v>2</v>
      </c>
      <c r="B5" s="62"/>
      <c r="C5" s="62"/>
      <c r="D5" s="62"/>
      <c r="E5" s="62"/>
      <c r="F5" s="151" t="str">
        <f>'1. Quartal'!F5:AB5</f>
        <v>haenny@sunrise.ch</v>
      </c>
      <c r="G5" s="151"/>
      <c r="H5" s="151"/>
      <c r="I5" s="151"/>
      <c r="J5" s="151"/>
      <c r="K5" s="151"/>
      <c r="L5" s="151"/>
      <c r="M5" s="151"/>
      <c r="N5" s="151"/>
      <c r="O5" s="151"/>
      <c r="P5" s="151"/>
      <c r="Q5" s="151"/>
      <c r="R5" s="151"/>
      <c r="S5" s="151"/>
      <c r="T5" s="151"/>
      <c r="U5" s="151"/>
      <c r="V5" s="151"/>
      <c r="W5" s="151"/>
      <c r="X5" s="151"/>
      <c r="Y5" s="151"/>
      <c r="Z5" s="151"/>
      <c r="AA5" s="151"/>
      <c r="AB5" s="152"/>
    </row>
    <row r="6" spans="1:28" s="18" customFormat="1" ht="18.75" customHeight="1">
      <c r="A6" s="95" t="s">
        <v>63</v>
      </c>
      <c r="B6" s="62"/>
      <c r="C6" s="62"/>
      <c r="D6" s="62"/>
      <c r="E6" s="62"/>
      <c r="F6" s="139" t="str">
        <f>'1. Quartal'!F6</f>
        <v>081 925 16 42   079 707 12 57</v>
      </c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62" t="s">
        <v>64</v>
      </c>
      <c r="R6" s="62"/>
      <c r="S6" s="139">
        <f>'1. Quartal'!S6:AB6</f>
        <v>0</v>
      </c>
      <c r="T6" s="139"/>
      <c r="U6" s="139"/>
      <c r="V6" s="139"/>
      <c r="W6" s="139"/>
      <c r="X6" s="139"/>
      <c r="Y6" s="139"/>
      <c r="Z6" s="139"/>
      <c r="AA6" s="139"/>
      <c r="AB6" s="140"/>
    </row>
    <row r="7" spans="1:28" s="18" customFormat="1" ht="18.75" customHeight="1" thickBot="1">
      <c r="A7" s="113" t="s">
        <v>17</v>
      </c>
      <c r="B7" s="75"/>
      <c r="C7" s="75"/>
      <c r="D7" s="75"/>
      <c r="E7" s="75"/>
      <c r="F7" s="129" t="str">
        <f>'1. Quartal'!F7</f>
        <v>CH22 0077 4000 1512 4120 0</v>
      </c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75" t="s">
        <v>27</v>
      </c>
      <c r="R7" s="75"/>
      <c r="S7" s="75"/>
      <c r="T7" s="75"/>
      <c r="U7" s="130">
        <f>'1. Quartal'!U7</f>
        <v>0</v>
      </c>
      <c r="V7" s="130"/>
      <c r="W7" s="130"/>
      <c r="X7" s="130"/>
      <c r="Y7" s="130"/>
      <c r="Z7" s="130"/>
      <c r="AA7" s="130"/>
      <c r="AB7" s="131"/>
    </row>
    <row r="8" spans="1:28" s="2" customFormat="1" ht="18.75" customHeight="1" thickBot="1">
      <c r="A8" s="114" t="s">
        <v>58</v>
      </c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1" t="str">
        <f>'1. Quartal'!Q8:AB8</f>
        <v>pflegeleistungen@san.gr.ch</v>
      </c>
      <c r="R8" s="115"/>
      <c r="S8" s="115"/>
      <c r="T8" s="115"/>
      <c r="U8" s="115"/>
      <c r="V8" s="115"/>
      <c r="W8" s="115"/>
      <c r="X8" s="115"/>
      <c r="Y8" s="115"/>
      <c r="Z8" s="115"/>
      <c r="AA8" s="115"/>
      <c r="AB8" s="148"/>
    </row>
    <row r="9" spans="1:28" s="1" customFormat="1" ht="30" customHeight="1">
      <c r="A9" s="104" t="s">
        <v>44</v>
      </c>
      <c r="B9" s="105"/>
      <c r="C9" s="105"/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6"/>
    </row>
    <row r="10" spans="1:28" s="6" customFormat="1" ht="18.75" customHeight="1">
      <c r="A10" s="144" t="s">
        <v>18</v>
      </c>
      <c r="B10" s="145"/>
      <c r="C10" s="145"/>
      <c r="D10" s="145"/>
      <c r="E10" s="145"/>
      <c r="F10" s="145"/>
      <c r="G10" s="145"/>
      <c r="H10" s="145"/>
      <c r="I10" s="145"/>
      <c r="J10" s="145"/>
      <c r="K10" s="145"/>
      <c r="L10" s="145"/>
      <c r="M10" s="145"/>
      <c r="N10" s="145"/>
      <c r="O10" s="145"/>
      <c r="P10" s="145"/>
      <c r="Q10" s="145"/>
      <c r="R10" s="145"/>
      <c r="S10" s="145"/>
      <c r="T10" s="145"/>
      <c r="U10" s="145"/>
      <c r="V10" s="145"/>
      <c r="W10" s="145"/>
      <c r="X10" s="145"/>
      <c r="Y10" s="145"/>
      <c r="Z10" s="145"/>
      <c r="AA10" s="145"/>
      <c r="AB10" s="146"/>
    </row>
    <row r="11" spans="1:28" s="6" customFormat="1" ht="27.95" customHeight="1">
      <c r="A11" s="116" t="s">
        <v>7</v>
      </c>
      <c r="B11" s="117"/>
      <c r="C11" s="107" t="s">
        <v>26</v>
      </c>
      <c r="D11" s="108"/>
      <c r="E11" s="108"/>
      <c r="F11" s="108"/>
      <c r="G11" s="108"/>
      <c r="H11" s="108"/>
      <c r="I11" s="108"/>
      <c r="J11" s="108"/>
      <c r="K11" s="108"/>
      <c r="L11" s="108"/>
      <c r="M11" s="108"/>
      <c r="N11" s="110"/>
      <c r="O11" s="107" t="s">
        <v>16</v>
      </c>
      <c r="P11" s="108"/>
      <c r="Q11" s="108"/>
      <c r="R11" s="108"/>
      <c r="S11" s="108"/>
      <c r="T11" s="110"/>
      <c r="U11" s="107" t="s">
        <v>15</v>
      </c>
      <c r="V11" s="108"/>
      <c r="W11" s="108"/>
      <c r="X11" s="108"/>
      <c r="Y11" s="108"/>
      <c r="Z11" s="108"/>
      <c r="AA11" s="108"/>
      <c r="AB11" s="109"/>
    </row>
    <row r="12" spans="1:28" s="7" customFormat="1" ht="35.25" customHeight="1">
      <c r="A12" s="118"/>
      <c r="B12" s="119"/>
      <c r="C12" s="100" t="s">
        <v>4</v>
      </c>
      <c r="D12" s="101"/>
      <c r="E12" s="101"/>
      <c r="F12" s="102"/>
      <c r="G12" s="132" t="s">
        <v>8</v>
      </c>
      <c r="H12" s="132"/>
      <c r="I12" s="132"/>
      <c r="J12" s="132"/>
      <c r="K12" s="101" t="s">
        <v>10</v>
      </c>
      <c r="L12" s="101"/>
      <c r="M12" s="101"/>
      <c r="N12" s="102"/>
      <c r="O12" s="100" t="s">
        <v>13</v>
      </c>
      <c r="P12" s="101"/>
      <c r="Q12" s="102"/>
      <c r="R12" s="100" t="s">
        <v>14</v>
      </c>
      <c r="S12" s="101"/>
      <c r="T12" s="102"/>
      <c r="U12" s="133" t="s">
        <v>13</v>
      </c>
      <c r="V12" s="134"/>
      <c r="W12" s="134"/>
      <c r="X12" s="135"/>
      <c r="Y12" s="100" t="s">
        <v>14</v>
      </c>
      <c r="Z12" s="101"/>
      <c r="AA12" s="101"/>
      <c r="AB12" s="120"/>
    </row>
    <row r="13" spans="1:28" s="8" customFormat="1" ht="14.25" customHeight="1">
      <c r="A13" s="19"/>
      <c r="B13" s="20"/>
      <c r="C13" s="39" t="s">
        <v>12</v>
      </c>
      <c r="D13" s="40"/>
      <c r="E13" s="40"/>
      <c r="F13" s="20"/>
      <c r="G13" s="147" t="s">
        <v>12</v>
      </c>
      <c r="H13" s="147"/>
      <c r="I13" s="147"/>
      <c r="J13" s="147"/>
      <c r="K13" s="40" t="s">
        <v>12</v>
      </c>
      <c r="L13" s="40"/>
      <c r="M13" s="40"/>
      <c r="N13" s="20"/>
      <c r="O13" s="39" t="s">
        <v>5</v>
      </c>
      <c r="P13" s="40"/>
      <c r="Q13" s="20"/>
      <c r="R13" s="39" t="s">
        <v>5</v>
      </c>
      <c r="S13" s="40"/>
      <c r="T13" s="20"/>
      <c r="U13" s="39" t="s">
        <v>5</v>
      </c>
      <c r="V13" s="40"/>
      <c r="W13" s="40"/>
      <c r="X13" s="20"/>
      <c r="Y13" s="39" t="s">
        <v>5</v>
      </c>
      <c r="Z13" s="40"/>
      <c r="AA13" s="40"/>
      <c r="AB13" s="41"/>
    </row>
    <row r="14" spans="1:28" s="5" customFormat="1" ht="24" customHeight="1">
      <c r="A14" s="73" t="s">
        <v>9</v>
      </c>
      <c r="B14" s="138"/>
      <c r="C14" s="69"/>
      <c r="D14" s="70"/>
      <c r="E14" s="70"/>
      <c r="F14" s="71"/>
      <c r="G14" s="70"/>
      <c r="H14" s="70"/>
      <c r="I14" s="70"/>
      <c r="J14" s="71"/>
      <c r="K14" s="36">
        <f>C14-G14</f>
        <v>0</v>
      </c>
      <c r="L14" s="37"/>
      <c r="M14" s="37"/>
      <c r="N14" s="72"/>
      <c r="O14" s="36">
        <f>'1. Quartal'!O14:Q14</f>
        <v>9.8000000000000007</v>
      </c>
      <c r="P14" s="37"/>
      <c r="Q14" s="72"/>
      <c r="R14" s="36">
        <f>'1. Quartal'!R14:T14</f>
        <v>8</v>
      </c>
      <c r="S14" s="37"/>
      <c r="T14" s="72"/>
      <c r="U14" s="36">
        <f>IF(K14&gt;0,K14*O14,0)</f>
        <v>0</v>
      </c>
      <c r="V14" s="37"/>
      <c r="W14" s="37"/>
      <c r="X14" s="72"/>
      <c r="Y14" s="36">
        <f>IF(K14&gt;0,K14*R14,0)</f>
        <v>0</v>
      </c>
      <c r="Z14" s="136"/>
      <c r="AA14" s="136"/>
      <c r="AB14" s="137"/>
    </row>
    <row r="15" spans="1:28" s="5" customFormat="1" ht="24" customHeight="1">
      <c r="A15" s="127" t="s">
        <v>21</v>
      </c>
      <c r="B15" s="128"/>
      <c r="C15" s="30"/>
      <c r="D15" s="31"/>
      <c r="E15" s="31"/>
      <c r="F15" s="32"/>
      <c r="G15" s="30"/>
      <c r="H15" s="31"/>
      <c r="I15" s="31"/>
      <c r="J15" s="32"/>
      <c r="K15" s="124">
        <f>C15-G15</f>
        <v>0</v>
      </c>
      <c r="L15" s="125"/>
      <c r="M15" s="125"/>
      <c r="N15" s="126"/>
      <c r="O15" s="124">
        <f>'1. Quartal'!O15:Q15</f>
        <v>22</v>
      </c>
      <c r="P15" s="125"/>
      <c r="Q15" s="126"/>
      <c r="R15" s="124">
        <f>'1. Quartal'!R15:T15</f>
        <v>18</v>
      </c>
      <c r="S15" s="125"/>
      <c r="T15" s="126"/>
      <c r="U15" s="124">
        <f>IF(K15&gt;0,K15*O15,0)</f>
        <v>0</v>
      </c>
      <c r="V15" s="125"/>
      <c r="W15" s="125"/>
      <c r="X15" s="126"/>
      <c r="Y15" s="125">
        <f>IF(K15&gt;0,K15*R15,0)</f>
        <v>0</v>
      </c>
      <c r="Z15" s="125"/>
      <c r="AA15" s="125"/>
      <c r="AB15" s="143"/>
    </row>
    <row r="16" spans="1:28" ht="24" customHeight="1">
      <c r="A16" s="25" t="s">
        <v>42</v>
      </c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7"/>
      <c r="U16" s="21">
        <f>SUM(U14)</f>
        <v>0</v>
      </c>
      <c r="V16" s="22"/>
      <c r="W16" s="22"/>
      <c r="X16" s="24"/>
      <c r="Y16" s="21">
        <f>SUM(Y14)</f>
        <v>0</v>
      </c>
      <c r="Z16" s="22"/>
      <c r="AA16" s="22"/>
      <c r="AB16" s="23"/>
    </row>
    <row r="17" spans="1:29" ht="24" customHeight="1">
      <c r="A17" s="153" t="s">
        <v>43</v>
      </c>
      <c r="B17" s="154"/>
      <c r="C17" s="154"/>
      <c r="D17" s="154"/>
      <c r="E17" s="154"/>
      <c r="F17" s="154"/>
      <c r="G17" s="154"/>
      <c r="H17" s="154"/>
      <c r="I17" s="154"/>
      <c r="J17" s="154"/>
      <c r="K17" s="154"/>
      <c r="L17" s="154"/>
      <c r="M17" s="154"/>
      <c r="N17" s="154"/>
      <c r="O17" s="154"/>
      <c r="P17" s="154"/>
      <c r="Q17" s="154"/>
      <c r="R17" s="154"/>
      <c r="S17" s="154"/>
      <c r="T17" s="154"/>
      <c r="U17" s="21">
        <f>SUM(U15:X15)</f>
        <v>0</v>
      </c>
      <c r="V17" s="22"/>
      <c r="W17" s="22"/>
      <c r="X17" s="24"/>
      <c r="Y17" s="50">
        <f>SUM(Y15:AB15)</f>
        <v>0</v>
      </c>
      <c r="Z17" s="50"/>
      <c r="AA17" s="50"/>
      <c r="AB17" s="51"/>
    </row>
    <row r="18" spans="1:29" ht="24" customHeight="1">
      <c r="A18" s="54" t="s">
        <v>41</v>
      </c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6"/>
      <c r="U18" s="52">
        <f>SUM(U16:X17)</f>
        <v>0</v>
      </c>
      <c r="V18" s="50"/>
      <c r="W18" s="50"/>
      <c r="X18" s="53"/>
      <c r="Y18" s="50">
        <f>SUM(Y16:AB17)</f>
        <v>0</v>
      </c>
      <c r="Z18" s="50"/>
      <c r="AA18" s="50"/>
      <c r="AB18" s="51"/>
    </row>
    <row r="19" spans="1:29" ht="24" customHeight="1">
      <c r="A19" s="60" t="s">
        <v>39</v>
      </c>
      <c r="B19" s="61"/>
      <c r="C19" s="61"/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52">
        <f>U18</f>
        <v>0</v>
      </c>
      <c r="V19" s="50"/>
      <c r="W19" s="50"/>
      <c r="X19" s="53"/>
      <c r="Y19" s="52"/>
      <c r="Z19" s="50"/>
      <c r="AA19" s="50"/>
      <c r="AB19" s="51"/>
    </row>
    <row r="20" spans="1:29" ht="24" customHeight="1" thickBot="1">
      <c r="A20" s="66" t="s">
        <v>40</v>
      </c>
      <c r="B20" s="67"/>
      <c r="C20" s="67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47"/>
      <c r="V20" s="48"/>
      <c r="W20" s="48"/>
      <c r="X20" s="68"/>
      <c r="Y20" s="47">
        <f>Y18</f>
        <v>0</v>
      </c>
      <c r="Z20" s="48"/>
      <c r="AA20" s="48"/>
      <c r="AB20" s="49"/>
    </row>
    <row r="21" spans="1:29" s="4" customFormat="1" ht="31.5" customHeight="1" thickBot="1">
      <c r="A21" s="42" t="s">
        <v>22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4"/>
    </row>
    <row r="22" spans="1:29" ht="24" customHeight="1" thickBot="1">
      <c r="A22" s="45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3"/>
    </row>
    <row r="23" spans="1:29" ht="44.25" customHeight="1" thickBot="1">
      <c r="A23" s="42" t="s">
        <v>45</v>
      </c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4"/>
    </row>
  </sheetData>
  <sheetProtection password="CE32" sheet="1" objects="1" scenarios="1" selectLockedCells="1"/>
  <mergeCells count="78">
    <mergeCell ref="A23:AB23"/>
    <mergeCell ref="F3:P3"/>
    <mergeCell ref="U3:AB3"/>
    <mergeCell ref="F5:AB5"/>
    <mergeCell ref="A16:T16"/>
    <mergeCell ref="U16:X16"/>
    <mergeCell ref="Y16:AB16"/>
    <mergeCell ref="A17:T17"/>
    <mergeCell ref="U17:X17"/>
    <mergeCell ref="Y17:AB17"/>
    <mergeCell ref="A18:T18"/>
    <mergeCell ref="U18:X18"/>
    <mergeCell ref="Y18:AB18"/>
    <mergeCell ref="A21:AB21"/>
    <mergeCell ref="A22:AB22"/>
    <mergeCell ref="A19:T19"/>
    <mergeCell ref="U19:X19"/>
    <mergeCell ref="Y19:AB19"/>
    <mergeCell ref="A20:T20"/>
    <mergeCell ref="U20:X20"/>
    <mergeCell ref="Y20:AB20"/>
    <mergeCell ref="R15:T15"/>
    <mergeCell ref="U15:X15"/>
    <mergeCell ref="Y15:AB15"/>
    <mergeCell ref="A14:B14"/>
    <mergeCell ref="C14:F14"/>
    <mergeCell ref="G14:J14"/>
    <mergeCell ref="K14:N14"/>
    <mergeCell ref="O14:Q14"/>
    <mergeCell ref="R14:T14"/>
    <mergeCell ref="A15:B15"/>
    <mergeCell ref="C15:F15"/>
    <mergeCell ref="G15:J15"/>
    <mergeCell ref="K15:N15"/>
    <mergeCell ref="O15:Q15"/>
    <mergeCell ref="R13:T13"/>
    <mergeCell ref="U13:X13"/>
    <mergeCell ref="Y13:AB13"/>
    <mergeCell ref="U14:X14"/>
    <mergeCell ref="Y14:AB14"/>
    <mergeCell ref="A13:B13"/>
    <mergeCell ref="C13:F13"/>
    <mergeCell ref="G13:J13"/>
    <mergeCell ref="K13:N13"/>
    <mergeCell ref="O13:Q13"/>
    <mergeCell ref="U11:AB11"/>
    <mergeCell ref="C12:F12"/>
    <mergeCell ref="G12:J12"/>
    <mergeCell ref="K12:N12"/>
    <mergeCell ref="O12:Q12"/>
    <mergeCell ref="R12:T12"/>
    <mergeCell ref="U12:X12"/>
    <mergeCell ref="Y12:AB12"/>
    <mergeCell ref="A11:B12"/>
    <mergeCell ref="C11:N11"/>
    <mergeCell ref="O11:T11"/>
    <mergeCell ref="A5:E5"/>
    <mergeCell ref="A6:E6"/>
    <mergeCell ref="F6:P6"/>
    <mergeCell ref="Q6:R6"/>
    <mergeCell ref="S6:AB6"/>
    <mergeCell ref="F7:P7"/>
    <mergeCell ref="Q7:T7"/>
    <mergeCell ref="U7:AB7"/>
    <mergeCell ref="A7:E7"/>
    <mergeCell ref="A8:P8"/>
    <mergeCell ref="Q8:AB8"/>
    <mergeCell ref="A9:AB9"/>
    <mergeCell ref="A10:AB10"/>
    <mergeCell ref="A1:X2"/>
    <mergeCell ref="Y1:AB2"/>
    <mergeCell ref="A3:E3"/>
    <mergeCell ref="A4:E4"/>
    <mergeCell ref="F4:P4"/>
    <mergeCell ref="Q4:R4"/>
    <mergeCell ref="S4:T4"/>
    <mergeCell ref="U4:V4"/>
    <mergeCell ref="W4:AB4"/>
  </mergeCells>
  <hyperlinks>
    <hyperlink ref="Q8:AB8" r:id="rId1" display="mailto:pflegeleistungen@san.gr.ch"/>
    <hyperlink ref="F5" r:id="rId2" display="muster@musterspitex.ch"/>
  </hyperlinks>
  <pageMargins left="0.70866141732283472" right="0.70866141732283472" top="0.59055118110236227" bottom="0.59055118110236227" header="0.31496062992125984" footer="0.31496062992125984"/>
  <pageSetup paperSize="9" scale="96" fitToHeight="0" orientation="portrait" r:id="rId3"/>
  <ignoredErrors>
    <ignoredError sqref="O14:T15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E36"/>
  <sheetViews>
    <sheetView showZeros="0" zoomScaleNormal="100" workbookViewId="0">
      <selection activeCell="A14" sqref="A14:W14"/>
    </sheetView>
  </sheetViews>
  <sheetFormatPr baseColWidth="10" defaultRowHeight="12.75"/>
  <cols>
    <col min="1" max="1" width="4.7109375" style="9" customWidth="1"/>
    <col min="2" max="2" width="5.28515625" style="9" customWidth="1"/>
    <col min="3" max="3" width="3.7109375" style="9" customWidth="1"/>
    <col min="4" max="20" width="3.140625" style="9" customWidth="1"/>
    <col min="21" max="28" width="3.42578125" style="9" customWidth="1"/>
    <col min="29" max="16384" width="11.42578125" style="9"/>
  </cols>
  <sheetData>
    <row r="1" spans="1:28" customFormat="1" ht="18.75" customHeight="1">
      <c r="A1" s="79" t="s">
        <v>59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1"/>
      <c r="Y1" s="85">
        <v>2013</v>
      </c>
      <c r="Z1" s="86"/>
      <c r="AA1" s="86"/>
      <c r="AB1" s="87"/>
    </row>
    <row r="2" spans="1:28" customFormat="1" ht="25.5" customHeight="1" thickBot="1">
      <c r="A2" s="82"/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4"/>
      <c r="Y2" s="88"/>
      <c r="Z2" s="89"/>
      <c r="AA2" s="89"/>
      <c r="AB2" s="90"/>
    </row>
    <row r="3" spans="1:28" s="18" customFormat="1" ht="18.75" customHeight="1">
      <c r="A3" s="93" t="s">
        <v>61</v>
      </c>
      <c r="B3" s="94"/>
      <c r="C3" s="94"/>
      <c r="D3" s="94"/>
      <c r="E3" s="94"/>
      <c r="F3" s="149" t="str">
        <f>'1. Quartal'!F3</f>
        <v>Hänny</v>
      </c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7" t="s">
        <v>60</v>
      </c>
      <c r="R3" s="17"/>
      <c r="S3" s="17"/>
      <c r="T3" s="17"/>
      <c r="U3" s="149" t="str">
        <f>'1. Quartal'!U3</f>
        <v>Elisabeth</v>
      </c>
      <c r="V3" s="149"/>
      <c r="W3" s="149"/>
      <c r="X3" s="149"/>
      <c r="Y3" s="149"/>
      <c r="Z3" s="149"/>
      <c r="AA3" s="149"/>
      <c r="AB3" s="150"/>
    </row>
    <row r="4" spans="1:28" s="18" customFormat="1" ht="18.75" customHeight="1">
      <c r="A4" s="95" t="s">
        <v>62</v>
      </c>
      <c r="B4" s="62"/>
      <c r="C4" s="62"/>
      <c r="D4" s="62"/>
      <c r="E4" s="62"/>
      <c r="F4" s="141" t="str">
        <f>'1. Quartal'!F4</f>
        <v>Camenisch 179</v>
      </c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62" t="s">
        <v>0</v>
      </c>
      <c r="R4" s="62"/>
      <c r="S4" s="141">
        <f>'1. Quartal'!S4</f>
        <v>7159</v>
      </c>
      <c r="T4" s="141"/>
      <c r="U4" s="62" t="s">
        <v>1</v>
      </c>
      <c r="V4" s="62"/>
      <c r="W4" s="141" t="str">
        <f>'1. Quartal'!W4</f>
        <v>Andiast</v>
      </c>
      <c r="X4" s="141"/>
      <c r="Y4" s="141"/>
      <c r="Z4" s="141"/>
      <c r="AA4" s="141"/>
      <c r="AB4" s="142"/>
    </row>
    <row r="5" spans="1:28" s="18" customFormat="1" ht="18.75" customHeight="1">
      <c r="A5" s="95" t="s">
        <v>2</v>
      </c>
      <c r="B5" s="62"/>
      <c r="C5" s="62"/>
      <c r="D5" s="62"/>
      <c r="E5" s="62"/>
      <c r="F5" s="151" t="str">
        <f>'1. Quartal'!F5:AB5</f>
        <v>haenny@sunrise.ch</v>
      </c>
      <c r="G5" s="151"/>
      <c r="H5" s="151"/>
      <c r="I5" s="151"/>
      <c r="J5" s="151"/>
      <c r="K5" s="151"/>
      <c r="L5" s="151"/>
      <c r="M5" s="151"/>
      <c r="N5" s="151"/>
      <c r="O5" s="151"/>
      <c r="P5" s="151"/>
      <c r="Q5" s="151"/>
      <c r="R5" s="151"/>
      <c r="S5" s="151"/>
      <c r="T5" s="151"/>
      <c r="U5" s="151"/>
      <c r="V5" s="151"/>
      <c r="W5" s="151"/>
      <c r="X5" s="151"/>
      <c r="Y5" s="151"/>
      <c r="Z5" s="151"/>
      <c r="AA5" s="151"/>
      <c r="AB5" s="152"/>
    </row>
    <row r="6" spans="1:28" s="18" customFormat="1" ht="18.75" customHeight="1">
      <c r="A6" s="95" t="s">
        <v>63</v>
      </c>
      <c r="B6" s="62"/>
      <c r="C6" s="62"/>
      <c r="D6" s="62"/>
      <c r="E6" s="62"/>
      <c r="F6" s="139" t="str">
        <f>'1. Quartal'!F6</f>
        <v>081 925 16 42   079 707 12 57</v>
      </c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62" t="s">
        <v>64</v>
      </c>
      <c r="R6" s="62"/>
      <c r="S6" s="139">
        <f>'1. Quartal'!S6:AB6</f>
        <v>0</v>
      </c>
      <c r="T6" s="139"/>
      <c r="U6" s="139"/>
      <c r="V6" s="139"/>
      <c r="W6" s="139"/>
      <c r="X6" s="139"/>
      <c r="Y6" s="139"/>
      <c r="Z6" s="139"/>
      <c r="AA6" s="139"/>
      <c r="AB6" s="140"/>
    </row>
    <row r="7" spans="1:28" s="18" customFormat="1" ht="18.75" customHeight="1" thickBot="1">
      <c r="A7" s="113" t="s">
        <v>17</v>
      </c>
      <c r="B7" s="75"/>
      <c r="C7" s="75"/>
      <c r="D7" s="75"/>
      <c r="E7" s="75"/>
      <c r="F7" s="129" t="str">
        <f>'1. Quartal'!F7</f>
        <v>CH22 0077 4000 1512 4120 0</v>
      </c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75" t="s">
        <v>27</v>
      </c>
      <c r="R7" s="75"/>
      <c r="S7" s="75"/>
      <c r="T7" s="75"/>
      <c r="U7" s="130">
        <f>'1. Quartal'!U7</f>
        <v>0</v>
      </c>
      <c r="V7" s="130"/>
      <c r="W7" s="130"/>
      <c r="X7" s="130"/>
      <c r="Y7" s="130"/>
      <c r="Z7" s="130"/>
      <c r="AA7" s="130"/>
      <c r="AB7" s="131"/>
    </row>
    <row r="8" spans="1:28" s="10" customFormat="1" ht="30" hidden="1" customHeight="1">
      <c r="A8" s="161" t="str">
        <f>"Leistungsbeiträge "&amp;Y1</f>
        <v>Leistungsbeiträge 2013</v>
      </c>
      <c r="B8" s="162"/>
      <c r="C8" s="162"/>
      <c r="D8" s="162"/>
      <c r="E8" s="162"/>
      <c r="F8" s="162"/>
      <c r="G8" s="162"/>
      <c r="H8" s="162"/>
      <c r="I8" s="162"/>
      <c r="J8" s="162"/>
      <c r="K8" s="162"/>
      <c r="L8" s="162"/>
      <c r="M8" s="162"/>
      <c r="N8" s="162"/>
      <c r="O8" s="162"/>
      <c r="P8" s="162"/>
      <c r="Q8" s="162"/>
      <c r="R8" s="162"/>
      <c r="S8" s="162"/>
      <c r="T8" s="162"/>
      <c r="U8" s="162"/>
      <c r="V8" s="162"/>
      <c r="W8" s="162"/>
      <c r="X8" s="162"/>
      <c r="Y8" s="162"/>
      <c r="Z8" s="162"/>
      <c r="AA8" s="162"/>
      <c r="AB8" s="163"/>
    </row>
    <row r="9" spans="1:28" s="11" customFormat="1" ht="18.75" hidden="1" customHeight="1">
      <c r="A9" s="164" t="str">
        <f>"1. Quartal "&amp;Y1</f>
        <v>1. Quartal 2013</v>
      </c>
      <c r="B9" s="165"/>
      <c r="C9" s="165"/>
      <c r="D9" s="165"/>
      <c r="E9" s="165"/>
      <c r="F9" s="165"/>
      <c r="G9" s="165"/>
      <c r="H9" s="165"/>
      <c r="I9" s="165"/>
      <c r="J9" s="165"/>
      <c r="K9" s="165"/>
      <c r="L9" s="165"/>
      <c r="M9" s="165"/>
      <c r="N9" s="165"/>
      <c r="O9" s="165"/>
      <c r="P9" s="165"/>
      <c r="Q9" s="165"/>
      <c r="R9" s="165"/>
      <c r="S9" s="165"/>
      <c r="T9" s="165"/>
      <c r="U9" s="165"/>
      <c r="V9" s="165"/>
      <c r="W9" s="165"/>
      <c r="X9" s="165"/>
      <c r="Y9" s="165"/>
      <c r="Z9" s="165"/>
      <c r="AA9" s="165"/>
      <c r="AB9" s="166"/>
    </row>
    <row r="10" spans="1:28" s="11" customFormat="1" ht="18.75" hidden="1" customHeight="1">
      <c r="A10" s="155" t="s">
        <v>3</v>
      </c>
      <c r="B10" s="156"/>
      <c r="C10" s="156"/>
      <c r="D10" s="156"/>
      <c r="E10" s="156"/>
      <c r="F10" s="156"/>
      <c r="G10" s="156"/>
      <c r="H10" s="156"/>
      <c r="I10" s="156"/>
      <c r="J10" s="156"/>
      <c r="K10" s="156"/>
      <c r="L10" s="156"/>
      <c r="M10" s="156"/>
      <c r="N10" s="156"/>
      <c r="O10" s="156"/>
      <c r="P10" s="156"/>
      <c r="Q10" s="156"/>
      <c r="R10" s="156"/>
      <c r="S10" s="156"/>
      <c r="T10" s="156"/>
      <c r="U10" s="156"/>
      <c r="V10" s="156"/>
      <c r="W10" s="157"/>
      <c r="X10" s="158">
        <v>7694</v>
      </c>
      <c r="Y10" s="159"/>
      <c r="Z10" s="159"/>
      <c r="AA10" s="159"/>
      <c r="AB10" s="160"/>
    </row>
    <row r="11" spans="1:28" s="11" customFormat="1" ht="18.75" hidden="1" customHeight="1">
      <c r="A11" s="155" t="s">
        <v>6</v>
      </c>
      <c r="B11" s="156"/>
      <c r="C11" s="156"/>
      <c r="D11" s="156"/>
      <c r="E11" s="156"/>
      <c r="F11" s="156"/>
      <c r="G11" s="156"/>
      <c r="H11" s="156"/>
      <c r="I11" s="156"/>
      <c r="J11" s="156"/>
      <c r="K11" s="156"/>
      <c r="L11" s="156"/>
      <c r="M11" s="156"/>
      <c r="N11" s="156"/>
      <c r="O11" s="156"/>
      <c r="P11" s="156"/>
      <c r="Q11" s="156"/>
      <c r="R11" s="156"/>
      <c r="S11" s="156"/>
      <c r="T11" s="156"/>
      <c r="U11" s="156"/>
      <c r="V11" s="156"/>
      <c r="W11" s="157"/>
      <c r="X11" s="158">
        <v>6540</v>
      </c>
      <c r="Y11" s="159"/>
      <c r="Z11" s="159"/>
      <c r="AA11" s="159"/>
      <c r="AB11" s="160"/>
    </row>
    <row r="12" spans="1:28" s="11" customFormat="1" ht="18.75" hidden="1" customHeight="1">
      <c r="A12" s="167" t="str">
        <f>"2. Quartal "&amp;Y1</f>
        <v>2. Quartal 2013</v>
      </c>
      <c r="B12" s="168"/>
      <c r="C12" s="168"/>
      <c r="D12" s="168"/>
      <c r="E12" s="168"/>
      <c r="F12" s="168"/>
      <c r="G12" s="168"/>
      <c r="H12" s="168"/>
      <c r="I12" s="168"/>
      <c r="J12" s="168"/>
      <c r="K12" s="168"/>
      <c r="L12" s="168"/>
      <c r="M12" s="168"/>
      <c r="N12" s="168"/>
      <c r="O12" s="168"/>
      <c r="P12" s="168"/>
      <c r="Q12" s="168"/>
      <c r="R12" s="168"/>
      <c r="S12" s="168"/>
      <c r="T12" s="168"/>
      <c r="U12" s="168"/>
      <c r="V12" s="168"/>
      <c r="W12" s="168"/>
      <c r="X12" s="168"/>
      <c r="Y12" s="168"/>
      <c r="Z12" s="168"/>
      <c r="AA12" s="168"/>
      <c r="AB12" s="169"/>
    </row>
    <row r="13" spans="1:28" s="11" customFormat="1" ht="18.75" hidden="1" customHeight="1">
      <c r="A13" s="155" t="s">
        <v>3</v>
      </c>
      <c r="B13" s="156"/>
      <c r="C13" s="156"/>
      <c r="D13" s="156"/>
      <c r="E13" s="156"/>
      <c r="F13" s="156"/>
      <c r="G13" s="156"/>
      <c r="H13" s="156"/>
      <c r="I13" s="156"/>
      <c r="J13" s="156"/>
      <c r="K13" s="156"/>
      <c r="L13" s="156"/>
      <c r="M13" s="156"/>
      <c r="N13" s="156"/>
      <c r="O13" s="156"/>
      <c r="P13" s="156"/>
      <c r="Q13" s="156"/>
      <c r="R13" s="156"/>
      <c r="S13" s="156"/>
      <c r="T13" s="156"/>
      <c r="U13" s="156"/>
      <c r="V13" s="156"/>
      <c r="W13" s="157"/>
      <c r="X13" s="158">
        <v>15274</v>
      </c>
      <c r="Y13" s="159"/>
      <c r="Z13" s="159"/>
      <c r="AA13" s="159"/>
      <c r="AB13" s="160"/>
    </row>
    <row r="14" spans="1:28" s="11" customFormat="1" ht="18.75" hidden="1" customHeight="1">
      <c r="A14" s="155" t="s">
        <v>6</v>
      </c>
      <c r="B14" s="156"/>
      <c r="C14" s="156"/>
      <c r="D14" s="156"/>
      <c r="E14" s="156"/>
      <c r="F14" s="156"/>
      <c r="G14" s="156"/>
      <c r="H14" s="156"/>
      <c r="I14" s="156"/>
      <c r="J14" s="156"/>
      <c r="K14" s="156"/>
      <c r="L14" s="156"/>
      <c r="M14" s="156"/>
      <c r="N14" s="156"/>
      <c r="O14" s="156"/>
      <c r="P14" s="156"/>
      <c r="Q14" s="156"/>
      <c r="R14" s="156"/>
      <c r="S14" s="156"/>
      <c r="T14" s="156"/>
      <c r="U14" s="156"/>
      <c r="V14" s="156"/>
      <c r="W14" s="157"/>
      <c r="X14" s="158">
        <v>12740</v>
      </c>
      <c r="Y14" s="159"/>
      <c r="Z14" s="159"/>
      <c r="AA14" s="159"/>
      <c r="AB14" s="160"/>
    </row>
    <row r="15" spans="1:28" s="11" customFormat="1" ht="18.75" hidden="1" customHeight="1">
      <c r="A15" s="167" t="str">
        <f>"3. Quartal "&amp;Y1</f>
        <v>3. Quartal 2013</v>
      </c>
      <c r="B15" s="168"/>
      <c r="C15" s="168"/>
      <c r="D15" s="168"/>
      <c r="E15" s="168"/>
      <c r="F15" s="168"/>
      <c r="G15" s="168"/>
      <c r="H15" s="168"/>
      <c r="I15" s="168"/>
      <c r="J15" s="168"/>
      <c r="K15" s="168"/>
      <c r="L15" s="168"/>
      <c r="M15" s="168"/>
      <c r="N15" s="168"/>
      <c r="O15" s="168"/>
      <c r="P15" s="168"/>
      <c r="Q15" s="168"/>
      <c r="R15" s="168"/>
      <c r="S15" s="168"/>
      <c r="T15" s="168"/>
      <c r="U15" s="168"/>
      <c r="V15" s="168"/>
      <c r="W15" s="168"/>
      <c r="X15" s="168"/>
      <c r="Y15" s="168"/>
      <c r="Z15" s="168"/>
      <c r="AA15" s="168"/>
      <c r="AB15" s="169"/>
    </row>
    <row r="16" spans="1:28" s="11" customFormat="1" ht="18.75" hidden="1" customHeight="1">
      <c r="A16" s="155" t="s">
        <v>3</v>
      </c>
      <c r="B16" s="156"/>
      <c r="C16" s="156"/>
      <c r="D16" s="156"/>
      <c r="E16" s="156"/>
      <c r="F16" s="156"/>
      <c r="G16" s="156"/>
      <c r="H16" s="156"/>
      <c r="I16" s="156"/>
      <c r="J16" s="156"/>
      <c r="K16" s="156"/>
      <c r="L16" s="156"/>
      <c r="M16" s="156"/>
      <c r="N16" s="156"/>
      <c r="O16" s="156"/>
      <c r="P16" s="156"/>
      <c r="Q16" s="156"/>
      <c r="R16" s="156"/>
      <c r="S16" s="156"/>
      <c r="T16" s="156"/>
      <c r="U16" s="156"/>
      <c r="V16" s="156"/>
      <c r="W16" s="157"/>
      <c r="X16" s="158">
        <v>22854</v>
      </c>
      <c r="Y16" s="159"/>
      <c r="Z16" s="159"/>
      <c r="AA16" s="159"/>
      <c r="AB16" s="160"/>
    </row>
    <row r="17" spans="1:31" s="11" customFormat="1" ht="18.75" hidden="1" customHeight="1">
      <c r="A17" s="155" t="s">
        <v>6</v>
      </c>
      <c r="B17" s="156"/>
      <c r="C17" s="156"/>
      <c r="D17" s="156"/>
      <c r="E17" s="156"/>
      <c r="F17" s="156"/>
      <c r="G17" s="156"/>
      <c r="H17" s="156"/>
      <c r="I17" s="156"/>
      <c r="J17" s="156"/>
      <c r="K17" s="156"/>
      <c r="L17" s="156"/>
      <c r="M17" s="156"/>
      <c r="N17" s="156"/>
      <c r="O17" s="156"/>
      <c r="P17" s="156"/>
      <c r="Q17" s="156"/>
      <c r="R17" s="156"/>
      <c r="S17" s="156"/>
      <c r="T17" s="156"/>
      <c r="U17" s="156"/>
      <c r="V17" s="156"/>
      <c r="W17" s="157"/>
      <c r="X17" s="158">
        <v>18940</v>
      </c>
      <c r="Y17" s="159"/>
      <c r="Z17" s="159"/>
      <c r="AA17" s="159"/>
      <c r="AB17" s="160"/>
    </row>
    <row r="18" spans="1:31" s="11" customFormat="1" ht="18.75" hidden="1" customHeight="1">
      <c r="A18" s="167" t="str">
        <f>"4. Quartal "&amp;Y1</f>
        <v>4. Quartal 2013</v>
      </c>
      <c r="B18" s="168"/>
      <c r="C18" s="168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8"/>
      <c r="P18" s="168"/>
      <c r="Q18" s="168"/>
      <c r="R18" s="168"/>
      <c r="S18" s="168"/>
      <c r="T18" s="168"/>
      <c r="U18" s="168"/>
      <c r="V18" s="168"/>
      <c r="W18" s="168"/>
      <c r="X18" s="168"/>
      <c r="Y18" s="168"/>
      <c r="Z18" s="168"/>
      <c r="AA18" s="168"/>
      <c r="AB18" s="169"/>
    </row>
    <row r="19" spans="1:31" s="11" customFormat="1" ht="18.75" hidden="1" customHeight="1">
      <c r="A19" s="155" t="s">
        <v>3</v>
      </c>
      <c r="B19" s="156"/>
      <c r="C19" s="156"/>
      <c r="D19" s="156"/>
      <c r="E19" s="156"/>
      <c r="F19" s="156"/>
      <c r="G19" s="156"/>
      <c r="H19" s="156"/>
      <c r="I19" s="156"/>
      <c r="J19" s="156"/>
      <c r="K19" s="156"/>
      <c r="L19" s="156"/>
      <c r="M19" s="156"/>
      <c r="N19" s="156"/>
      <c r="O19" s="156"/>
      <c r="P19" s="156"/>
      <c r="Q19" s="156"/>
      <c r="R19" s="156"/>
      <c r="S19" s="156"/>
      <c r="T19" s="156"/>
      <c r="U19" s="156"/>
      <c r="V19" s="156"/>
      <c r="W19" s="157"/>
      <c r="X19" s="158">
        <v>30434</v>
      </c>
      <c r="Y19" s="159"/>
      <c r="Z19" s="159"/>
      <c r="AA19" s="159"/>
      <c r="AB19" s="160"/>
    </row>
    <row r="20" spans="1:31" s="11" customFormat="1" ht="18.75" hidden="1" customHeight="1">
      <c r="A20" s="155" t="s">
        <v>6</v>
      </c>
      <c r="B20" s="156"/>
      <c r="C20" s="156"/>
      <c r="D20" s="156"/>
      <c r="E20" s="156"/>
      <c r="F20" s="156"/>
      <c r="G20" s="156"/>
      <c r="H20" s="156"/>
      <c r="I20" s="156"/>
      <c r="J20" s="156"/>
      <c r="K20" s="156"/>
      <c r="L20" s="156"/>
      <c r="M20" s="156"/>
      <c r="N20" s="156"/>
      <c r="O20" s="156"/>
      <c r="P20" s="156"/>
      <c r="Q20" s="156"/>
      <c r="R20" s="156"/>
      <c r="S20" s="156"/>
      <c r="T20" s="156"/>
      <c r="U20" s="156"/>
      <c r="V20" s="156"/>
      <c r="W20" s="157"/>
      <c r="X20" s="158">
        <v>25140</v>
      </c>
      <c r="Y20" s="159"/>
      <c r="Z20" s="159"/>
      <c r="AA20" s="159"/>
      <c r="AB20" s="160"/>
    </row>
    <row r="21" spans="1:31" s="11" customFormat="1" ht="18.75" hidden="1" customHeight="1">
      <c r="A21" s="167" t="str">
        <f>"Total Leistungsbeiträge "&amp;Y1</f>
        <v>Total Leistungsbeiträge 2013</v>
      </c>
      <c r="B21" s="168"/>
      <c r="C21" s="168"/>
      <c r="D21" s="168"/>
      <c r="E21" s="168"/>
      <c r="F21" s="168"/>
      <c r="G21" s="168"/>
      <c r="H21" s="168"/>
      <c r="I21" s="168"/>
      <c r="J21" s="168"/>
      <c r="K21" s="168"/>
      <c r="L21" s="168"/>
      <c r="M21" s="168"/>
      <c r="N21" s="168"/>
      <c r="O21" s="168"/>
      <c r="P21" s="168"/>
      <c r="Q21" s="168"/>
      <c r="R21" s="168"/>
      <c r="S21" s="168"/>
      <c r="T21" s="168"/>
      <c r="U21" s="168"/>
      <c r="V21" s="168"/>
      <c r="W21" s="168"/>
      <c r="X21" s="168"/>
      <c r="Y21" s="168"/>
      <c r="Z21" s="168"/>
      <c r="AA21" s="168"/>
      <c r="AB21" s="169"/>
    </row>
    <row r="22" spans="1:31" s="11" customFormat="1" ht="18.75" hidden="1" customHeight="1">
      <c r="A22" s="155" t="str">
        <f>"Total Kantonsbeiträge "&amp;Y1</f>
        <v>Total Kantonsbeiträge 2013</v>
      </c>
      <c r="B22" s="156"/>
      <c r="C22" s="156"/>
      <c r="D22" s="156"/>
      <c r="E22" s="156"/>
      <c r="F22" s="156"/>
      <c r="G22" s="156"/>
      <c r="H22" s="156"/>
      <c r="I22" s="156"/>
      <c r="J22" s="156"/>
      <c r="K22" s="156"/>
      <c r="L22" s="156"/>
      <c r="M22" s="156"/>
      <c r="N22" s="156"/>
      <c r="O22" s="156"/>
      <c r="P22" s="156"/>
      <c r="Q22" s="156"/>
      <c r="R22" s="156"/>
      <c r="S22" s="156"/>
      <c r="T22" s="156"/>
      <c r="U22" s="156"/>
      <c r="V22" s="156"/>
      <c r="W22" s="157"/>
      <c r="X22" s="158">
        <f>IF(SUM(X10,X13,X16,X19)&lt;3,0,SUM(X10,X13,X16,X19))</f>
        <v>76256</v>
      </c>
      <c r="Y22" s="159"/>
      <c r="Z22" s="159"/>
      <c r="AA22" s="159"/>
      <c r="AB22" s="160"/>
      <c r="AC22" s="12"/>
      <c r="AD22" s="13"/>
      <c r="AE22" s="14"/>
    </row>
    <row r="23" spans="1:31" s="11" customFormat="1" ht="18.75" hidden="1" customHeight="1" thickBot="1">
      <c r="A23" s="173" t="str">
        <f>"Total Gemeindebeiträge "&amp;Y1</f>
        <v>Total Gemeindebeiträge 2013</v>
      </c>
      <c r="B23" s="174"/>
      <c r="C23" s="174"/>
      <c r="D23" s="174"/>
      <c r="E23" s="174"/>
      <c r="F23" s="174"/>
      <c r="G23" s="174"/>
      <c r="H23" s="174"/>
      <c r="I23" s="174"/>
      <c r="J23" s="174"/>
      <c r="K23" s="174"/>
      <c r="L23" s="174"/>
      <c r="M23" s="174"/>
      <c r="N23" s="174"/>
      <c r="O23" s="174"/>
      <c r="P23" s="174"/>
      <c r="Q23" s="174"/>
      <c r="R23" s="174"/>
      <c r="S23" s="174"/>
      <c r="T23" s="174"/>
      <c r="U23" s="174"/>
      <c r="V23" s="174"/>
      <c r="W23" s="175"/>
      <c r="X23" s="176">
        <f>IF(SUM(X11,X14,X17,X20)&lt;3,0,SUM(X11,X14,X17,X20))</f>
        <v>63360</v>
      </c>
      <c r="Y23" s="177"/>
      <c r="Z23" s="177"/>
      <c r="AA23" s="177"/>
      <c r="AB23" s="178"/>
      <c r="AC23" s="15"/>
      <c r="AD23" s="13"/>
      <c r="AE23" s="14"/>
    </row>
    <row r="24" spans="1:31" ht="13.5" thickBot="1">
      <c r="A24" s="179"/>
      <c r="B24" s="179"/>
      <c r="C24" s="179"/>
      <c r="D24" s="179"/>
      <c r="E24" s="179"/>
      <c r="F24" s="179"/>
      <c r="G24" s="179"/>
      <c r="H24" s="179"/>
      <c r="I24" s="179"/>
      <c r="J24" s="179"/>
      <c r="K24" s="179"/>
      <c r="L24" s="179"/>
      <c r="M24" s="179"/>
      <c r="N24" s="179"/>
      <c r="O24" s="179"/>
      <c r="P24" s="179"/>
      <c r="Q24" s="179"/>
      <c r="R24" s="179"/>
      <c r="S24" s="179"/>
      <c r="T24" s="179"/>
      <c r="U24" s="179"/>
      <c r="V24" s="179"/>
      <c r="W24" s="179"/>
      <c r="X24" s="179"/>
      <c r="Y24" s="179"/>
      <c r="Z24" s="179"/>
      <c r="AA24" s="179"/>
      <c r="AB24" s="179"/>
    </row>
    <row r="25" spans="1:31" s="10" customFormat="1" ht="30" customHeight="1">
      <c r="A25" s="180" t="str">
        <f>"Leistungseinheiten LK1 - LK4    "   &amp;    Y1</f>
        <v>Leistungseinheiten LK1 - LK4    2013</v>
      </c>
      <c r="B25" s="181"/>
      <c r="C25" s="181"/>
      <c r="D25" s="181"/>
      <c r="E25" s="181"/>
      <c r="F25" s="181"/>
      <c r="G25" s="181"/>
      <c r="H25" s="181"/>
      <c r="I25" s="181"/>
      <c r="J25" s="181"/>
      <c r="K25" s="181"/>
      <c r="L25" s="181"/>
      <c r="M25" s="181"/>
      <c r="N25" s="181"/>
      <c r="O25" s="181"/>
      <c r="P25" s="181"/>
      <c r="Q25" s="181"/>
      <c r="R25" s="181"/>
      <c r="S25" s="181"/>
      <c r="T25" s="181"/>
      <c r="U25" s="181"/>
      <c r="V25" s="181"/>
      <c r="W25" s="181"/>
      <c r="X25" s="181"/>
      <c r="Y25" s="181"/>
      <c r="Z25" s="181"/>
      <c r="AA25" s="181"/>
      <c r="AB25" s="182"/>
    </row>
    <row r="26" spans="1:31" ht="18.75" customHeight="1">
      <c r="A26" s="194"/>
      <c r="B26" s="195"/>
      <c r="C26" s="195"/>
      <c r="D26" s="195"/>
      <c r="E26" s="195"/>
      <c r="F26" s="195"/>
      <c r="G26" s="195"/>
      <c r="H26" s="196"/>
      <c r="I26" s="200" t="s">
        <v>28</v>
      </c>
      <c r="J26" s="201"/>
      <c r="K26" s="201"/>
      <c r="L26" s="202"/>
      <c r="M26" s="200" t="s">
        <v>29</v>
      </c>
      <c r="N26" s="201"/>
      <c r="O26" s="201"/>
      <c r="P26" s="202"/>
      <c r="Q26" s="200" t="s">
        <v>30</v>
      </c>
      <c r="R26" s="201"/>
      <c r="S26" s="201"/>
      <c r="T26" s="202"/>
      <c r="U26" s="203" t="s">
        <v>31</v>
      </c>
      <c r="V26" s="204"/>
      <c r="W26" s="204"/>
      <c r="X26" s="205"/>
      <c r="Y26" s="200" t="s">
        <v>32</v>
      </c>
      <c r="Z26" s="201"/>
      <c r="AA26" s="201"/>
      <c r="AB26" s="206"/>
    </row>
    <row r="27" spans="1:31" ht="12.75" customHeight="1">
      <c r="A27" s="197"/>
      <c r="B27" s="198"/>
      <c r="C27" s="198"/>
      <c r="D27" s="198"/>
      <c r="E27" s="198"/>
      <c r="F27" s="198"/>
      <c r="G27" s="198"/>
      <c r="H27" s="199"/>
      <c r="I27" s="170" t="s">
        <v>19</v>
      </c>
      <c r="J27" s="171"/>
      <c r="K27" s="171"/>
      <c r="L27" s="172"/>
      <c r="M27" s="170" t="s">
        <v>19</v>
      </c>
      <c r="N27" s="171"/>
      <c r="O27" s="171"/>
      <c r="P27" s="172"/>
      <c r="Q27" s="170" t="s">
        <v>19</v>
      </c>
      <c r="R27" s="171"/>
      <c r="S27" s="171"/>
      <c r="T27" s="172"/>
      <c r="U27" s="170" t="s">
        <v>19</v>
      </c>
      <c r="V27" s="171"/>
      <c r="W27" s="171"/>
      <c r="X27" s="172"/>
      <c r="Y27" s="170" t="s">
        <v>19</v>
      </c>
      <c r="Z27" s="171"/>
      <c r="AA27" s="171"/>
      <c r="AB27" s="186"/>
    </row>
    <row r="28" spans="1:31" ht="18.75" customHeight="1">
      <c r="A28" s="187" t="s">
        <v>33</v>
      </c>
      <c r="B28" s="188"/>
      <c r="C28" s="188"/>
      <c r="D28" s="188"/>
      <c r="E28" s="188"/>
      <c r="F28" s="188"/>
      <c r="G28" s="188"/>
      <c r="H28" s="189"/>
      <c r="I28" s="190">
        <f>'1. Quartal'!$K$14</f>
        <v>453.91</v>
      </c>
      <c r="J28" s="191"/>
      <c r="K28" s="191"/>
      <c r="L28" s="192"/>
      <c r="M28" s="190">
        <f>'2. Quartal'!$K$14</f>
        <v>286.76</v>
      </c>
      <c r="N28" s="191"/>
      <c r="O28" s="191"/>
      <c r="P28" s="192"/>
      <c r="Q28" s="190">
        <f>'3. Quartal'!$K$14</f>
        <v>0</v>
      </c>
      <c r="R28" s="191"/>
      <c r="S28" s="191"/>
      <c r="T28" s="192"/>
      <c r="U28" s="190">
        <f>'4. Quartal'!$K$14</f>
        <v>0</v>
      </c>
      <c r="V28" s="191"/>
      <c r="W28" s="191"/>
      <c r="X28" s="192"/>
      <c r="Y28" s="190">
        <f>SUM(I28:X28)</f>
        <v>740.67000000000007</v>
      </c>
      <c r="Z28" s="191"/>
      <c r="AA28" s="191"/>
      <c r="AB28" s="193"/>
    </row>
    <row r="29" spans="1:31" ht="18.75" customHeight="1" thickBot="1">
      <c r="A29" s="207" t="s">
        <v>34</v>
      </c>
      <c r="B29" s="208"/>
      <c r="C29" s="208"/>
      <c r="D29" s="208"/>
      <c r="E29" s="208"/>
      <c r="F29" s="208"/>
      <c r="G29" s="208"/>
      <c r="H29" s="209"/>
      <c r="I29" s="183">
        <f>'1. Quartal'!$K$15</f>
        <v>0</v>
      </c>
      <c r="J29" s="184"/>
      <c r="K29" s="184"/>
      <c r="L29" s="210"/>
      <c r="M29" s="183">
        <f>'2. Quartal'!$K$15</f>
        <v>0</v>
      </c>
      <c r="N29" s="184"/>
      <c r="O29" s="184"/>
      <c r="P29" s="210"/>
      <c r="Q29" s="183">
        <f>'3. Quartal'!$K$15</f>
        <v>0</v>
      </c>
      <c r="R29" s="184"/>
      <c r="S29" s="184"/>
      <c r="T29" s="210"/>
      <c r="U29" s="183">
        <f>'4. Quartal'!$K$15</f>
        <v>0</v>
      </c>
      <c r="V29" s="184"/>
      <c r="W29" s="184"/>
      <c r="X29" s="210"/>
      <c r="Y29" s="183">
        <f>SUM(I29:X29)</f>
        <v>0</v>
      </c>
      <c r="Z29" s="184"/>
      <c r="AA29" s="184"/>
      <c r="AB29" s="185"/>
    </row>
    <row r="30" spans="1:31" ht="13.5" thickBot="1">
      <c r="A30" s="179"/>
      <c r="B30" s="179"/>
      <c r="C30" s="179"/>
      <c r="D30" s="179"/>
      <c r="E30" s="179"/>
      <c r="F30" s="179"/>
      <c r="G30" s="179"/>
      <c r="H30" s="179"/>
      <c r="I30" s="179"/>
      <c r="J30" s="179"/>
      <c r="K30" s="179"/>
      <c r="L30" s="179"/>
      <c r="M30" s="179"/>
      <c r="N30" s="179"/>
      <c r="O30" s="179"/>
      <c r="P30" s="179"/>
      <c r="Q30" s="179"/>
      <c r="R30" s="179"/>
      <c r="S30" s="179"/>
      <c r="T30" s="179"/>
      <c r="U30" s="179"/>
      <c r="V30" s="179"/>
      <c r="W30" s="179"/>
      <c r="X30" s="179"/>
      <c r="Y30" s="179"/>
      <c r="Z30" s="179"/>
      <c r="AA30" s="179"/>
      <c r="AB30" s="179"/>
    </row>
    <row r="31" spans="1:31" s="10" customFormat="1" ht="30" customHeight="1">
      <c r="A31" s="180" t="str">
        <f>"Leistungsbeiträge "&amp;Y1</f>
        <v>Leistungsbeiträge 2013</v>
      </c>
      <c r="B31" s="181"/>
      <c r="C31" s="181"/>
      <c r="D31" s="181"/>
      <c r="E31" s="181"/>
      <c r="F31" s="181"/>
      <c r="G31" s="181"/>
      <c r="H31" s="181"/>
      <c r="I31" s="181"/>
      <c r="J31" s="181"/>
      <c r="K31" s="181"/>
      <c r="L31" s="181"/>
      <c r="M31" s="181"/>
      <c r="N31" s="181"/>
      <c r="O31" s="181"/>
      <c r="P31" s="181"/>
      <c r="Q31" s="181"/>
      <c r="R31" s="181"/>
      <c r="S31" s="181"/>
      <c r="T31" s="181"/>
      <c r="U31" s="181"/>
      <c r="V31" s="181"/>
      <c r="W31" s="181"/>
      <c r="X31" s="181"/>
      <c r="Y31" s="181"/>
      <c r="Z31" s="181"/>
      <c r="AA31" s="181"/>
      <c r="AB31" s="182"/>
    </row>
    <row r="32" spans="1:31" ht="18.75" customHeight="1">
      <c r="A32" s="194"/>
      <c r="B32" s="195"/>
      <c r="C32" s="195"/>
      <c r="D32" s="195"/>
      <c r="E32" s="195"/>
      <c r="F32" s="195"/>
      <c r="G32" s="195"/>
      <c r="H32" s="196"/>
      <c r="I32" s="200" t="s">
        <v>28</v>
      </c>
      <c r="J32" s="201"/>
      <c r="K32" s="201"/>
      <c r="L32" s="202"/>
      <c r="M32" s="200" t="s">
        <v>29</v>
      </c>
      <c r="N32" s="201"/>
      <c r="O32" s="201"/>
      <c r="P32" s="202"/>
      <c r="Q32" s="200" t="s">
        <v>30</v>
      </c>
      <c r="R32" s="201"/>
      <c r="S32" s="201"/>
      <c r="T32" s="202"/>
      <c r="U32" s="203" t="s">
        <v>31</v>
      </c>
      <c r="V32" s="204"/>
      <c r="W32" s="204"/>
      <c r="X32" s="205"/>
      <c r="Y32" s="200" t="s">
        <v>32</v>
      </c>
      <c r="Z32" s="201"/>
      <c r="AA32" s="201"/>
      <c r="AB32" s="206"/>
    </row>
    <row r="33" spans="1:28" ht="12.75" customHeight="1">
      <c r="A33" s="197"/>
      <c r="B33" s="198"/>
      <c r="C33" s="198"/>
      <c r="D33" s="198"/>
      <c r="E33" s="198"/>
      <c r="F33" s="198"/>
      <c r="G33" s="198"/>
      <c r="H33" s="199"/>
      <c r="I33" s="170" t="s">
        <v>35</v>
      </c>
      <c r="J33" s="171"/>
      <c r="K33" s="171"/>
      <c r="L33" s="172"/>
      <c r="M33" s="170" t="s">
        <v>35</v>
      </c>
      <c r="N33" s="171"/>
      <c r="O33" s="171"/>
      <c r="P33" s="172"/>
      <c r="Q33" s="170" t="s">
        <v>35</v>
      </c>
      <c r="R33" s="171"/>
      <c r="S33" s="171"/>
      <c r="T33" s="172"/>
      <c r="U33" s="170" t="s">
        <v>35</v>
      </c>
      <c r="V33" s="171"/>
      <c r="W33" s="171"/>
      <c r="X33" s="172"/>
      <c r="Y33" s="170" t="s">
        <v>35</v>
      </c>
      <c r="Z33" s="171"/>
      <c r="AA33" s="171"/>
      <c r="AB33" s="186"/>
    </row>
    <row r="34" spans="1:28" ht="18.75" customHeight="1">
      <c r="A34" s="187" t="s">
        <v>3</v>
      </c>
      <c r="B34" s="188"/>
      <c r="C34" s="188"/>
      <c r="D34" s="188"/>
      <c r="E34" s="188"/>
      <c r="F34" s="188"/>
      <c r="G34" s="188"/>
      <c r="H34" s="189"/>
      <c r="I34" s="190">
        <f>'1. Quartal'!$U$19</f>
        <v>4448.3180000000002</v>
      </c>
      <c r="J34" s="191"/>
      <c r="K34" s="191"/>
      <c r="L34" s="192"/>
      <c r="M34" s="190">
        <f>'2. Quartal'!$U$19</f>
        <v>2810.248</v>
      </c>
      <c r="N34" s="191"/>
      <c r="O34" s="191"/>
      <c r="P34" s="192"/>
      <c r="Q34" s="190">
        <f>'3. Quartal'!$U$19</f>
        <v>0</v>
      </c>
      <c r="R34" s="191"/>
      <c r="S34" s="191"/>
      <c r="T34" s="192"/>
      <c r="U34" s="190">
        <f>'4. Quartal'!$U$19</f>
        <v>0</v>
      </c>
      <c r="V34" s="191"/>
      <c r="W34" s="191"/>
      <c r="X34" s="192"/>
      <c r="Y34" s="214">
        <f>SUM(I34:X34)</f>
        <v>7258.5660000000007</v>
      </c>
      <c r="Z34" s="215"/>
      <c r="AA34" s="215"/>
      <c r="AB34" s="216"/>
    </row>
    <row r="35" spans="1:28" ht="18.75" customHeight="1" thickBot="1">
      <c r="A35" s="207" t="s">
        <v>6</v>
      </c>
      <c r="B35" s="208"/>
      <c r="C35" s="208"/>
      <c r="D35" s="208"/>
      <c r="E35" s="208"/>
      <c r="F35" s="208"/>
      <c r="G35" s="208"/>
      <c r="H35" s="209"/>
      <c r="I35" s="183">
        <f>'1. Quartal'!$Y$20</f>
        <v>3631.28</v>
      </c>
      <c r="J35" s="184"/>
      <c r="K35" s="184"/>
      <c r="L35" s="210"/>
      <c r="M35" s="183">
        <f>'2. Quartal'!$Y$20</f>
        <v>2294.08</v>
      </c>
      <c r="N35" s="184"/>
      <c r="O35" s="184"/>
      <c r="P35" s="210"/>
      <c r="Q35" s="183">
        <f>'3. Quartal'!$Y$20</f>
        <v>0</v>
      </c>
      <c r="R35" s="184"/>
      <c r="S35" s="184"/>
      <c r="T35" s="210"/>
      <c r="U35" s="183">
        <f>'4. Quartal'!$Y$20</f>
        <v>0</v>
      </c>
      <c r="V35" s="184"/>
      <c r="W35" s="184"/>
      <c r="X35" s="210"/>
      <c r="Y35" s="211">
        <f>SUM(I35:X35)</f>
        <v>5925.3600000000006</v>
      </c>
      <c r="Z35" s="212"/>
      <c r="AA35" s="212"/>
      <c r="AB35" s="213"/>
    </row>
    <row r="36" spans="1:28">
      <c r="S36" s="16"/>
      <c r="T36" s="16"/>
      <c r="U36" s="16"/>
      <c r="V36" s="16"/>
      <c r="W36" s="16"/>
    </row>
  </sheetData>
  <sheetProtection password="CE32" sheet="1" objects="1" scenarios="1" selectLockedCells="1"/>
  <mergeCells count="97">
    <mergeCell ref="U35:X35"/>
    <mergeCell ref="Y35:AB35"/>
    <mergeCell ref="A34:H34"/>
    <mergeCell ref="I34:L34"/>
    <mergeCell ref="M34:P34"/>
    <mergeCell ref="Q34:T34"/>
    <mergeCell ref="U34:X34"/>
    <mergeCell ref="Y34:AB34"/>
    <mergeCell ref="A35:H35"/>
    <mergeCell ref="I35:L35"/>
    <mergeCell ref="M35:P35"/>
    <mergeCell ref="Q35:T35"/>
    <mergeCell ref="A30:AB30"/>
    <mergeCell ref="A31:AB31"/>
    <mergeCell ref="I32:L32"/>
    <mergeCell ref="M32:P32"/>
    <mergeCell ref="Q32:T32"/>
    <mergeCell ref="U32:X32"/>
    <mergeCell ref="Y32:AB32"/>
    <mergeCell ref="A32:H33"/>
    <mergeCell ref="I33:L33"/>
    <mergeCell ref="M33:P33"/>
    <mergeCell ref="Q33:T33"/>
    <mergeCell ref="U33:X33"/>
    <mergeCell ref="Y33:AB33"/>
    <mergeCell ref="A29:H29"/>
    <mergeCell ref="I29:L29"/>
    <mergeCell ref="M29:P29"/>
    <mergeCell ref="Q29:T29"/>
    <mergeCell ref="U29:X29"/>
    <mergeCell ref="Y29:AB29"/>
    <mergeCell ref="Y27:AB27"/>
    <mergeCell ref="A28:H28"/>
    <mergeCell ref="I28:L28"/>
    <mergeCell ref="M28:P28"/>
    <mergeCell ref="Q28:T28"/>
    <mergeCell ref="U28:X28"/>
    <mergeCell ref="Y28:AB28"/>
    <mergeCell ref="A26:H27"/>
    <mergeCell ref="I26:L26"/>
    <mergeCell ref="M26:P26"/>
    <mergeCell ref="Q26:T26"/>
    <mergeCell ref="U26:X26"/>
    <mergeCell ref="Y26:AB26"/>
    <mergeCell ref="I27:L27"/>
    <mergeCell ref="M27:P27"/>
    <mergeCell ref="Q27:T27"/>
    <mergeCell ref="U27:X27"/>
    <mergeCell ref="A22:W22"/>
    <mergeCell ref="X22:AB22"/>
    <mergeCell ref="A23:W23"/>
    <mergeCell ref="X23:AB23"/>
    <mergeCell ref="A24:AB24"/>
    <mergeCell ref="A25:AB25"/>
    <mergeCell ref="A6:E6"/>
    <mergeCell ref="A21:AB21"/>
    <mergeCell ref="A14:W14"/>
    <mergeCell ref="X14:AB14"/>
    <mergeCell ref="A15:AB15"/>
    <mergeCell ref="A16:W16"/>
    <mergeCell ref="X16:AB16"/>
    <mergeCell ref="A17:W17"/>
    <mergeCell ref="X17:AB17"/>
    <mergeCell ref="A18:AB18"/>
    <mergeCell ref="A19:W19"/>
    <mergeCell ref="X19:AB19"/>
    <mergeCell ref="A20:W20"/>
    <mergeCell ref="X20:AB20"/>
    <mergeCell ref="A13:W13"/>
    <mergeCell ref="X13:AB13"/>
    <mergeCell ref="A7:E7"/>
    <mergeCell ref="F7:P7"/>
    <mergeCell ref="Q7:T7"/>
    <mergeCell ref="U7:AB7"/>
    <mergeCell ref="A8:AB8"/>
    <mergeCell ref="A9:AB9"/>
    <mergeCell ref="A10:W10"/>
    <mergeCell ref="X10:AB10"/>
    <mergeCell ref="A11:W11"/>
    <mergeCell ref="X11:AB11"/>
    <mergeCell ref="A12:AB12"/>
    <mergeCell ref="F6:P6"/>
    <mergeCell ref="F5:AB5"/>
    <mergeCell ref="U3:AB3"/>
    <mergeCell ref="A1:X2"/>
    <mergeCell ref="Y1:AB2"/>
    <mergeCell ref="A3:E3"/>
    <mergeCell ref="A4:E4"/>
    <mergeCell ref="F4:P4"/>
    <mergeCell ref="Q4:R4"/>
    <mergeCell ref="S4:T4"/>
    <mergeCell ref="U4:V4"/>
    <mergeCell ref="W4:AB4"/>
    <mergeCell ref="F3:P3"/>
    <mergeCell ref="A5:E5"/>
    <mergeCell ref="Q6:R6"/>
    <mergeCell ref="S6:AB6"/>
  </mergeCells>
  <hyperlinks>
    <hyperlink ref="F5" r:id="rId1" display="muster@musterspitex.ch"/>
  </hyperlinks>
  <pageMargins left="0.70866141732283472" right="0.70866141732283472" top="0.59055118110236227" bottom="0.59055118110236227" header="0.31496062992125984" footer="0.31496062992125984"/>
  <pageSetup paperSize="9" scale="94" fitToHeight="0"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151A54D8E257C4893989F73B4AD5754" ma:contentTypeVersion="5" ma:contentTypeDescription="Ein neues Dokument erstellen." ma:contentTypeScope="" ma:versionID="b7db25d928b1607636190720e7f2af52">
  <xsd:schema xmlns:xsd="http://www.w3.org/2001/XMLSchema" xmlns:xs="http://www.w3.org/2001/XMLSchema" xmlns:p="http://schemas.microsoft.com/office/2006/metadata/properties" xmlns:ns1="http://schemas.microsoft.com/sharepoint/v3" xmlns:ns3="b9bbc5c3-42c9-4c30-b7a3-3f0c5e2a5378" targetNamespace="http://schemas.microsoft.com/office/2006/metadata/properties" ma:root="true" ma:fieldsID="3fecf8db993221894aff4831d55af764" ns1:_="" ns3:_="">
    <xsd:import namespace="http://schemas.microsoft.com/sharepoint/v3"/>
    <xsd:import namespace="b9bbc5c3-42c9-4c30-b7a3-3f0c5e2a5378"/>
    <xsd:element name="properties">
      <xsd:complexType>
        <xsd:sequence>
          <xsd:element name="documentManagement">
            <xsd:complexType>
              <xsd:all>
                <xsd:element ref="ns1:Language" minOccurs="0"/>
                <xsd:element ref="ns3:Customer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1" nillable="true" ma:displayName="Sprache" ma:default="DE" ma:format="Dropdown" ma:internalName="Language">
      <xsd:simpleType>
        <xsd:restriction base="dms:Choice">
          <xsd:enumeration value="DE"/>
          <xsd:enumeration value="RM"/>
          <xsd:enumeration value="IT"/>
          <xsd:enumeration value="EN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bbc5c3-42c9-4c30-b7a3-3f0c5e2a5378" elementFormDefault="qualified">
    <xsd:import namespace="http://schemas.microsoft.com/office/2006/documentManagement/types"/>
    <xsd:import namespace="http://schemas.microsoft.com/office/infopath/2007/PartnerControls"/>
    <xsd:element name="CustomerID" ma:index="12" nillable="true" ma:displayName="Benutzerdefinierte ID-Nummer" ma:description="Alfabetische ID zu Sortierzwecken - arbeiten Sie mit Lücken!&#10;0-9 vor A-Z - verwenden Sie min. 3-4 Zeichen/Ziffern&#10;Beispiel: 1000 A1000 B1000" ma:internalName="Customer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 ma:index="8" ma:displayName="Kommentare"/>
        <xsd:element name="keywords" minOccurs="0" maxOccurs="1" type="xsd:string" ma:index="10" ma:displayName="Schlüsselwörter"/>
        <xsd:element ref="dc:language" minOccurs="0" maxOccurs="1"/>
        <xsd:element name="category" minOccurs="0" maxOccurs="1" type="xsd:string" ma:index="9" ma:displayName="Kategorie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>
  <documentManagement>
    <Language xmlns="http://schemas.microsoft.com/sharepoint/v3">DE</Language>
    <CustomerID xmlns="b9bbc5c3-42c9-4c30-b7a3-3f0c5e2a5378">13</CustomerID>
  </documentManagement>
</p:properties>
</file>

<file path=customXml/itemProps1.xml><?xml version="1.0" encoding="utf-8"?>
<ds:datastoreItem xmlns:ds="http://schemas.openxmlformats.org/officeDocument/2006/customXml" ds:itemID="{F39BB0B8-8B1D-44A1-ACBE-92F498962A8E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C746D4D5-7C15-4F50-A62A-623C85D7F9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946E6DE-AA9E-4FB4-B992-A7494EF453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b9bbc5c3-42c9-4c30-b7a3-3f0c5e2a53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82121CD7-7F89-44A5-8D23-3CE34E2EF911}">
  <ds:schemaRefs>
    <ds:schemaRef ds:uri="http://schemas.microsoft.com/office/2006/metadata/properties"/>
    <ds:schemaRef ds:uri="http://schemas.microsoft.com/sharepoint/v3"/>
    <ds:schemaRef ds:uri="b9bbc5c3-42c9-4c30-b7a3-3f0c5e2a53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5</vt:i4>
      </vt:variant>
      <vt:variant>
        <vt:lpstr>Benannte Bereiche</vt:lpstr>
      </vt:variant>
      <vt:variant>
        <vt:i4>10</vt:i4>
      </vt:variant>
    </vt:vector>
  </HeadingPairs>
  <TitlesOfParts>
    <vt:vector size="15" baseType="lpstr">
      <vt:lpstr>1. Quartal</vt:lpstr>
      <vt:lpstr>2. Quartal</vt:lpstr>
      <vt:lpstr>3. Quartal</vt:lpstr>
      <vt:lpstr>4. Quartal</vt:lpstr>
      <vt:lpstr>Zusammenfassung</vt:lpstr>
      <vt:lpstr>'1. Quartal'!Druckbereich</vt:lpstr>
      <vt:lpstr>'2. Quartal'!Druckbereich</vt:lpstr>
      <vt:lpstr>'3. Quartal'!Druckbereich</vt:lpstr>
      <vt:lpstr>'4. Quartal'!Druckbereich</vt:lpstr>
      <vt:lpstr>Zusammenfassung!Druckbereich</vt:lpstr>
      <vt:lpstr>'1. Quartal'!Drucktitel</vt:lpstr>
      <vt:lpstr>'2. Quartal'!Drucktitel</vt:lpstr>
      <vt:lpstr>'3. Quartal'!Drucktitel</vt:lpstr>
      <vt:lpstr>'4. Quartal'!Drucktitel</vt:lpstr>
      <vt:lpstr>Zusammenfassung!Drucktitel</vt:lpstr>
    </vt:vector>
  </TitlesOfParts>
  <Company>Kantonale Verwaltung Graubünden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Quartalsmeldung anerkannte Pflegefachpersonen</dc:title>
  <dc:creator>Farrér Sidonia</dc:creator>
  <cp:lastModifiedBy>Elisabeth</cp:lastModifiedBy>
  <cp:lastPrinted>2013-02-07T09:54:17Z</cp:lastPrinted>
  <dcterms:created xsi:type="dcterms:W3CDTF">2010-12-02T08:06:40Z</dcterms:created>
  <dcterms:modified xsi:type="dcterms:W3CDTF">2013-06-30T10:51:08Z</dcterms:modified>
  <cp:category>Grundlagen</cp:category>
</cp:coreProperties>
</file>